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60" firstSheet="4" activeTab="4"/>
  </bookViews>
  <sheets>
    <sheet name="Лист1" sheetId="1" r:id="rId1"/>
    <sheet name="1 кв." sheetId="2" r:id="rId2"/>
    <sheet name="1 полуг." sheetId="3" r:id="rId3"/>
    <sheet name="9 месяцев" sheetId="4" r:id="rId4"/>
    <sheet name="2010г." sheetId="5" r:id="rId5"/>
  </sheets>
  <definedNames/>
  <calcPr fullCalcOnLoad="1"/>
</workbook>
</file>

<file path=xl/sharedStrings.xml><?xml version="1.0" encoding="utf-8"?>
<sst xmlns="http://schemas.openxmlformats.org/spreadsheetml/2006/main" count="342" uniqueCount="96">
  <si>
    <t>ИТОГО</t>
  </si>
  <si>
    <t>ИНФОРМАЦИЯ</t>
  </si>
  <si>
    <t>Наименование программы</t>
  </si>
  <si>
    <t>2009 год</t>
  </si>
  <si>
    <t>Финансовые затраты</t>
  </si>
  <si>
    <t>№</t>
  </si>
  <si>
    <t>(мероприятий программы)</t>
  </si>
  <si>
    <t xml:space="preserve">Объем </t>
  </si>
  <si>
    <t>в т.ч. по источникам</t>
  </si>
  <si>
    <t>п/п</t>
  </si>
  <si>
    <t>финансирования,</t>
  </si>
  <si>
    <t>финансирования</t>
  </si>
  <si>
    <t>тыс. руб.</t>
  </si>
  <si>
    <t xml:space="preserve">Бюджет </t>
  </si>
  <si>
    <t>Внебюдж.</t>
  </si>
  <si>
    <t>на 1.04.2009г.,</t>
  </si>
  <si>
    <t xml:space="preserve">городского </t>
  </si>
  <si>
    <t>средства</t>
  </si>
  <si>
    <t>округа</t>
  </si>
  <si>
    <t>"Город</t>
  </si>
  <si>
    <t>Йошкар-Ола"</t>
  </si>
  <si>
    <t>в городском округе "Город Йошкар-Ола" на 2009 -2011гг." на 1.04.2009г.</t>
  </si>
  <si>
    <t xml:space="preserve">о выполнении ведомственной целевой программы «Функционирование муниципальной системы здравоохранения </t>
  </si>
  <si>
    <t>государственных гарантий обеспечения населения бесплатной медицинской помощью</t>
  </si>
  <si>
    <t xml:space="preserve">Цель: организация деятельности муниципальных лечебно-профилактических учреждений, направленной на реализацию </t>
  </si>
  <si>
    <t>Задача 1. Совершенствование службы скорой и неотложной медицинской помощи, повышение ее доступности и качества</t>
  </si>
  <si>
    <t>Показатели результативности (целевые индикаторы)</t>
  </si>
  <si>
    <t xml:space="preserve">Наименование </t>
  </si>
  <si>
    <t>показателя</t>
  </si>
  <si>
    <t xml:space="preserve">базовое </t>
  </si>
  <si>
    <t>значение</t>
  </si>
  <si>
    <t>план</t>
  </si>
  <si>
    <t>факт</t>
  </si>
  <si>
    <t>Количество вызовов, ед.</t>
  </si>
  <si>
    <t>Обеспеченность скорой медицинской помощью, вызовы/ 1000 жителей</t>
  </si>
  <si>
    <t>Среднее время ожидания скорой медицинской помощи, минут</t>
  </si>
  <si>
    <t>Задача 2.Развитие первичной медико-социальной помощи на всех этапах её оказания, повышение её доступности и качества.</t>
  </si>
  <si>
    <t>Количество коек по проектной мощности, ед.</t>
  </si>
  <si>
    <t xml:space="preserve">Количество коек фактически развернутых, ед.  </t>
  </si>
  <si>
    <t>Количество койко-дней, ед.</t>
  </si>
  <si>
    <t xml:space="preserve">Среднее число дней функционирования койки, дни </t>
  </si>
  <si>
    <t>Уровень госпитализации на 1000 жителей, число больных/1000 жителей</t>
  </si>
  <si>
    <t>Средняя длительность лечения</t>
  </si>
  <si>
    <t>Количество посещений в поликлиники, ед.</t>
  </si>
  <si>
    <t>Удельный вес посещений поликлиник по поводу заболеваемости, %</t>
  </si>
  <si>
    <t>Удельный вес посещений поликлиник по поводу просмотров, %</t>
  </si>
  <si>
    <t>Число пролеченных больных в условиях дневных стационаров на 1000 жителей, чел. на 1000 жителей</t>
  </si>
  <si>
    <t xml:space="preserve">Число пациенто-дней в дневном стационаре на 1000 жителей, ед.на 1000жителей </t>
  </si>
  <si>
    <t xml:space="preserve">Число пациенто-дней в условиях дневных стационаров, ед. </t>
  </si>
  <si>
    <t>отклон.</t>
  </si>
  <si>
    <t>1.</t>
  </si>
  <si>
    <t>Оказание скорой медицинской помощи</t>
  </si>
  <si>
    <t>Организация  стационарной медицинской помощи</t>
  </si>
  <si>
    <t>2.</t>
  </si>
  <si>
    <t>Оказание амбулаторно-поликлинической помощи в поликлинике, на дому</t>
  </si>
  <si>
    <t>3.</t>
  </si>
  <si>
    <t>Организация оказания медицинской помощи в условиях дневных стационаров всех типов</t>
  </si>
  <si>
    <t>4.</t>
  </si>
  <si>
    <t>5.</t>
  </si>
  <si>
    <t xml:space="preserve"> Содержание органа управления в сфере здравоохранения</t>
  </si>
  <si>
    <t>Организация прочих видов медицинской помощи: предоставление медицинской помощи в фельдшерско-акушерских пунктах; обеспечение лекарственными средствами отдельных групп населения, имеющих право на льготу в порядке, установленном Правительством Республики Марий Эл; молочные кухни; централизованная бухгалтерия и др.</t>
  </si>
  <si>
    <t>Раздел бюджетной классификации</t>
  </si>
  <si>
    <t>Всего</t>
  </si>
  <si>
    <t>на н.г.</t>
  </si>
  <si>
    <t>Р. 0104-0020400-500 Руководство и управление в сфере установленных функций органов местного самоуправления</t>
  </si>
  <si>
    <t>Р.0701-4209900-001 Детские дошкольные учреждения</t>
  </si>
  <si>
    <t>Р.0901 Стационарная медицинская помощь</t>
  </si>
  <si>
    <t>Р.0902 Амбулаторная помощь</t>
  </si>
  <si>
    <t>Р.0904 Скорая медицинская помощь</t>
  </si>
  <si>
    <t>Р.0910 Другие вопросы в области здравоохранения, физической культуры и спорта</t>
  </si>
  <si>
    <t>ВСЕГО</t>
  </si>
  <si>
    <t>Увед.МФ РМЭ от19.02.09г. №220</t>
  </si>
  <si>
    <t>Распоряж.Пр-ва РМЭ от13.03.09г. №115-Р</t>
  </si>
  <si>
    <t>Реш-е Собрания депутатов ГО "Г.Й-Ола" от14.05.09г. № 738-IV</t>
  </si>
  <si>
    <t>в т.ч. Выплаты ФАПам</t>
  </si>
  <si>
    <t>ССМП</t>
  </si>
  <si>
    <t>Здравоохр.</t>
  </si>
  <si>
    <t>Д.с 3.06</t>
  </si>
  <si>
    <t>Автомоб.11.06</t>
  </si>
  <si>
    <t>в городском округе "Город Йошкар-Ола" на 2009 -2011гг." на 1.07.2009г.</t>
  </si>
  <si>
    <t>на 1.07.2009г.,</t>
  </si>
  <si>
    <t>Субвенции ФАПам и ССМП</t>
  </si>
  <si>
    <t>Программа развития</t>
  </si>
  <si>
    <t>в городском округе "Город Йошкар-Ола" на 2009 -2011гг." на 1.10.2009г.</t>
  </si>
  <si>
    <t>на 1.10.2009г.,</t>
  </si>
  <si>
    <t>Начальник</t>
  </si>
  <si>
    <t>финансового управления администрации</t>
  </si>
  <si>
    <t>городского округа "Город Йошкар-Ола"</t>
  </si>
  <si>
    <t>В.В.Васильев</t>
  </si>
  <si>
    <t>управления здравоохранения город Йошкар-Олы</t>
  </si>
  <si>
    <t>А.А.Токтаулов</t>
  </si>
  <si>
    <t>2010г.</t>
  </si>
  <si>
    <t>на 1.01.2011г.,</t>
  </si>
  <si>
    <t>в городском округе "Город Йошкар-Ола" на 2009 -2011гг." на 1.01.2011г.</t>
  </si>
  <si>
    <t>управления здравоохранения  администрации</t>
  </si>
  <si>
    <t>А.А. Токтаулов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</si>
</sst>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2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right" vertical="top" wrapText="1"/>
    </xf>
    <xf numFmtId="0" fontId="5" fillId="0" borderId="32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top" wrapText="1"/>
    </xf>
    <xf numFmtId="0" fontId="5" fillId="0" borderId="33" xfId="0" applyFont="1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2" xfId="0" applyFont="1" applyBorder="1" applyAlignment="1">
      <alignment horizontal="center" wrapText="1"/>
    </xf>
    <xf numFmtId="0" fontId="5" fillId="0" borderId="32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3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4" xfId="0" applyFont="1" applyBorder="1" applyAlignment="1">
      <alignment wrapText="1"/>
    </xf>
    <xf numFmtId="0" fontId="0" fillId="0" borderId="13" xfId="0" applyFill="1" applyBorder="1" applyAlignment="1">
      <alignment/>
    </xf>
    <xf numFmtId="164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1.00390625" style="0" customWidth="1"/>
    <col min="3" max="3" width="10.625" style="0" customWidth="1"/>
    <col min="4" max="4" width="10.875" style="0" customWidth="1"/>
    <col min="5" max="5" width="11.00390625" style="0" customWidth="1"/>
  </cols>
  <sheetData>
    <row r="2" spans="1:8" ht="89.25">
      <c r="A2" s="45" t="s">
        <v>61</v>
      </c>
      <c r="B2" s="45" t="s">
        <v>62</v>
      </c>
      <c r="C2" s="74" t="s">
        <v>71</v>
      </c>
      <c r="D2" s="74" t="s">
        <v>72</v>
      </c>
      <c r="E2" s="74" t="s">
        <v>73</v>
      </c>
      <c r="F2" s="74" t="s">
        <v>77</v>
      </c>
      <c r="G2" s="74" t="s">
        <v>78</v>
      </c>
      <c r="H2" s="73"/>
    </row>
    <row r="3" spans="1:7" ht="12.75">
      <c r="A3" s="45"/>
      <c r="B3" s="45" t="s">
        <v>63</v>
      </c>
      <c r="C3" s="45"/>
      <c r="D3" s="45"/>
      <c r="E3" s="45"/>
      <c r="F3" s="45"/>
      <c r="G3" s="45"/>
    </row>
    <row r="4" spans="1:7" ht="12.75">
      <c r="A4" s="45"/>
      <c r="B4" s="45"/>
      <c r="C4" s="45"/>
      <c r="D4" s="45"/>
      <c r="E4" s="45"/>
      <c r="F4" s="45"/>
      <c r="G4" s="45"/>
    </row>
    <row r="5" spans="1:7" ht="51">
      <c r="A5" s="74" t="s">
        <v>64</v>
      </c>
      <c r="B5" s="74">
        <v>1860</v>
      </c>
      <c r="C5" s="45"/>
      <c r="D5" s="45"/>
      <c r="E5" s="45"/>
      <c r="F5" s="45"/>
      <c r="G5" s="45"/>
    </row>
    <row r="6" spans="1:7" ht="25.5">
      <c r="A6" s="74" t="s">
        <v>65</v>
      </c>
      <c r="B6" s="45">
        <v>11952.6</v>
      </c>
      <c r="C6" s="45"/>
      <c r="D6" s="45"/>
      <c r="E6" s="45"/>
      <c r="F6" s="45">
        <v>409.5</v>
      </c>
      <c r="G6" s="45"/>
    </row>
    <row r="7" spans="1:7" ht="25.5">
      <c r="A7" s="74" t="s">
        <v>66</v>
      </c>
      <c r="B7" s="45">
        <f>252205+88922</f>
        <v>341127</v>
      </c>
      <c r="C7" s="45">
        <v>-33600.9</v>
      </c>
      <c r="D7" s="45">
        <v>535.2</v>
      </c>
      <c r="E7" s="45">
        <v>235.8</v>
      </c>
      <c r="F7" s="45">
        <v>-2985.6</v>
      </c>
      <c r="G7" s="45">
        <v>1968.4</v>
      </c>
    </row>
    <row r="8" spans="1:7" ht="12.75">
      <c r="A8" s="74" t="s">
        <v>67</v>
      </c>
      <c r="B8" s="45">
        <f>66407+647+196.7</f>
        <v>67250.7</v>
      </c>
      <c r="C8" s="45"/>
      <c r="D8" s="45"/>
      <c r="E8" s="45"/>
      <c r="F8" s="45">
        <v>-107.4</v>
      </c>
      <c r="G8" s="45">
        <v>441.7</v>
      </c>
    </row>
    <row r="9" spans="1:7" ht="25.5">
      <c r="A9" s="74" t="s">
        <v>68</v>
      </c>
      <c r="B9" s="45">
        <f>74922+15144</f>
        <v>90066</v>
      </c>
      <c r="C9" s="45"/>
      <c r="D9" s="45"/>
      <c r="E9" s="45"/>
      <c r="F9" s="45"/>
      <c r="G9" s="45"/>
    </row>
    <row r="10" spans="1:7" ht="38.25">
      <c r="A10" s="74" t="s">
        <v>69</v>
      </c>
      <c r="B10" s="45">
        <f>4643+303</f>
        <v>4946</v>
      </c>
      <c r="C10" s="45"/>
      <c r="D10" s="45"/>
      <c r="E10" s="45"/>
      <c r="F10" s="45"/>
      <c r="G10" s="45"/>
    </row>
    <row r="11" spans="1:7" ht="13.5" thickBot="1">
      <c r="A11" s="79" t="s">
        <v>70</v>
      </c>
      <c r="B11" s="78">
        <f aca="true" t="shared" si="0" ref="B11:G11">SUM(B5:B10)</f>
        <v>517202.3</v>
      </c>
      <c r="C11" s="58">
        <f t="shared" si="0"/>
        <v>-33600.9</v>
      </c>
      <c r="D11" s="58">
        <f t="shared" si="0"/>
        <v>535.2</v>
      </c>
      <c r="E11" s="58">
        <f t="shared" si="0"/>
        <v>235.8</v>
      </c>
      <c r="F11" s="58">
        <f t="shared" si="0"/>
        <v>-2683.5</v>
      </c>
      <c r="G11" s="58">
        <f t="shared" si="0"/>
        <v>2410.1</v>
      </c>
    </row>
    <row r="12" spans="1:7" ht="13.5" thickBot="1">
      <c r="A12" s="75" t="s">
        <v>0</v>
      </c>
      <c r="B12" s="76"/>
      <c r="C12" s="76">
        <f>B11+C11</f>
        <v>483601.39999999997</v>
      </c>
      <c r="D12" s="76">
        <f>C12+D11</f>
        <v>484136.6</v>
      </c>
      <c r="E12" s="76">
        <f>D12+E11</f>
        <v>484372.39999999997</v>
      </c>
      <c r="F12" s="76">
        <f>E12+F11</f>
        <v>481688.89999999997</v>
      </c>
      <c r="G12" s="77">
        <f>F12+G11</f>
        <v>484098.99999999994</v>
      </c>
    </row>
    <row r="13" ht="12.75">
      <c r="A13" s="73"/>
    </row>
    <row r="14" spans="1:2" ht="12.75">
      <c r="A14" s="73" t="s">
        <v>74</v>
      </c>
      <c r="B14">
        <v>196.7</v>
      </c>
    </row>
    <row r="15" spans="1:5" ht="12.75">
      <c r="A15" s="73" t="s">
        <v>75</v>
      </c>
      <c r="B15">
        <v>15144</v>
      </c>
      <c r="E15" s="73"/>
    </row>
    <row r="16" spans="1:7" ht="12.75">
      <c r="A16" s="73" t="s">
        <v>76</v>
      </c>
      <c r="B16">
        <f>B11-B14-B15-B5-B6</f>
        <v>488049</v>
      </c>
      <c r="F16">
        <v>452126.1</v>
      </c>
      <c r="G16">
        <f>G12-B14-B15-B5-B6-F6</f>
        <v>454536.19999999995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8">
      <selection activeCell="B36" sqref="B36:D38"/>
    </sheetView>
  </sheetViews>
  <sheetFormatPr defaultColWidth="9.00390625" defaultRowHeight="12.75"/>
  <cols>
    <col min="1" max="1" width="3.875" style="0" customWidth="1"/>
    <col min="2" max="2" width="24.00390625" style="0" customWidth="1"/>
    <col min="3" max="3" width="14.75390625" style="0" customWidth="1"/>
    <col min="4" max="4" width="11.625" style="0" customWidth="1"/>
    <col min="5" max="5" width="8.00390625" style="0" customWidth="1"/>
    <col min="6" max="6" width="14.75390625" style="0" customWidth="1"/>
    <col min="7" max="7" width="13.125" style="0" customWidth="1"/>
    <col min="8" max="8" width="7.875" style="0" customWidth="1"/>
    <col min="9" max="9" width="14.00390625" style="0" customWidth="1"/>
    <col min="10" max="10" width="9.75390625" style="0" customWidth="1"/>
    <col min="11" max="11" width="10.00390625" style="0" customWidth="1"/>
    <col min="12" max="12" width="8.75390625" style="0" customWidth="1"/>
    <col min="13" max="13" width="6.625" style="0" customWidth="1"/>
  </cols>
  <sheetData>
    <row r="1" spans="2:9" ht="12.75">
      <c r="B1" s="2"/>
      <c r="C1" s="2"/>
      <c r="D1" s="3" t="s">
        <v>1</v>
      </c>
      <c r="E1" s="2"/>
      <c r="F1" s="2"/>
      <c r="G1" s="2"/>
      <c r="H1" s="2"/>
      <c r="I1" s="2"/>
    </row>
    <row r="2" spans="2:9" ht="15.75">
      <c r="B2" s="18" t="s">
        <v>22</v>
      </c>
      <c r="C2" s="1"/>
      <c r="D2" s="1"/>
      <c r="E2" s="1"/>
      <c r="F2" s="1"/>
      <c r="G2" s="1"/>
      <c r="H2" s="1"/>
      <c r="I2" s="1"/>
    </row>
    <row r="3" spans="2:9" ht="16.5" thickBot="1">
      <c r="B3" s="17"/>
      <c r="C3" s="1" t="s">
        <v>21</v>
      </c>
      <c r="D3" s="1"/>
      <c r="E3" s="1"/>
      <c r="F3" s="1"/>
      <c r="G3" s="1"/>
      <c r="H3" s="1"/>
      <c r="I3" s="1"/>
    </row>
    <row r="4" spans="1:13" ht="13.5" thickBot="1">
      <c r="A4" s="4"/>
      <c r="B4" s="4" t="s">
        <v>2</v>
      </c>
      <c r="C4" s="5"/>
      <c r="D4" s="5" t="s">
        <v>3</v>
      </c>
      <c r="E4" s="6"/>
      <c r="F4" s="19"/>
      <c r="G4" s="20" t="s">
        <v>4</v>
      </c>
      <c r="H4" s="21"/>
      <c r="I4" s="85" t="s">
        <v>26</v>
      </c>
      <c r="J4" s="86"/>
      <c r="K4" s="86"/>
      <c r="L4" s="86"/>
      <c r="M4" s="87"/>
    </row>
    <row r="5" spans="1:13" ht="16.5" customHeight="1">
      <c r="A5" s="7" t="s">
        <v>5</v>
      </c>
      <c r="B5" s="8" t="s">
        <v>6</v>
      </c>
      <c r="C5" s="9" t="s">
        <v>7</v>
      </c>
      <c r="D5" s="10" t="s">
        <v>8</v>
      </c>
      <c r="E5" s="11"/>
      <c r="F5" s="9" t="s">
        <v>7</v>
      </c>
      <c r="G5" s="10" t="s">
        <v>8</v>
      </c>
      <c r="H5" s="11"/>
      <c r="I5" s="9" t="s">
        <v>27</v>
      </c>
      <c r="J5" s="26" t="s">
        <v>29</v>
      </c>
      <c r="K5" s="29" t="s">
        <v>31</v>
      </c>
      <c r="L5" s="26" t="s">
        <v>32</v>
      </c>
      <c r="M5" s="30" t="s">
        <v>49</v>
      </c>
    </row>
    <row r="6" spans="1:13" ht="13.5" thickBot="1">
      <c r="A6" s="7" t="s">
        <v>9</v>
      </c>
      <c r="B6" s="7"/>
      <c r="C6" s="12" t="s">
        <v>10</v>
      </c>
      <c r="D6" s="13" t="s">
        <v>11</v>
      </c>
      <c r="E6" s="14"/>
      <c r="F6" s="12" t="s">
        <v>11</v>
      </c>
      <c r="G6" s="13" t="s">
        <v>11</v>
      </c>
      <c r="H6" s="14"/>
      <c r="I6" s="16" t="s">
        <v>28</v>
      </c>
      <c r="J6" s="28" t="s">
        <v>30</v>
      </c>
      <c r="K6" s="31"/>
      <c r="L6" s="27"/>
      <c r="M6" s="32"/>
    </row>
    <row r="7" spans="1:13" ht="12.75">
      <c r="A7" s="7"/>
      <c r="B7" s="7"/>
      <c r="C7" s="12" t="s">
        <v>12</v>
      </c>
      <c r="D7" s="9" t="s">
        <v>13</v>
      </c>
      <c r="E7" s="9" t="s">
        <v>14</v>
      </c>
      <c r="F7" s="12" t="s">
        <v>15</v>
      </c>
      <c r="G7" s="9" t="s">
        <v>13</v>
      </c>
      <c r="H7" s="9" t="s">
        <v>14</v>
      </c>
      <c r="I7" s="22"/>
      <c r="J7" s="33"/>
      <c r="K7" s="33"/>
      <c r="L7" s="33"/>
      <c r="M7" s="34"/>
    </row>
    <row r="8" spans="1:13" ht="12.75">
      <c r="A8" s="7"/>
      <c r="B8" s="7"/>
      <c r="C8" s="12"/>
      <c r="D8" s="12" t="s">
        <v>16</v>
      </c>
      <c r="E8" s="12" t="s">
        <v>17</v>
      </c>
      <c r="F8" s="12" t="s">
        <v>12</v>
      </c>
      <c r="G8" s="12" t="s">
        <v>16</v>
      </c>
      <c r="H8" s="12" t="s">
        <v>17</v>
      </c>
      <c r="I8" s="23"/>
      <c r="J8" s="25"/>
      <c r="K8" s="25"/>
      <c r="L8" s="25"/>
      <c r="M8" s="35"/>
    </row>
    <row r="9" spans="1:13" ht="12.75">
      <c r="A9" s="7"/>
      <c r="B9" s="7"/>
      <c r="C9" s="12"/>
      <c r="D9" s="12" t="s">
        <v>18</v>
      </c>
      <c r="E9" s="12"/>
      <c r="F9" s="12"/>
      <c r="G9" s="12" t="s">
        <v>18</v>
      </c>
      <c r="H9" s="12"/>
      <c r="I9" s="23"/>
      <c r="J9" s="25"/>
      <c r="K9" s="25"/>
      <c r="L9" s="25"/>
      <c r="M9" s="35"/>
    </row>
    <row r="10" spans="1:13" ht="12.75">
      <c r="A10" s="7"/>
      <c r="B10" s="8"/>
      <c r="C10" s="12"/>
      <c r="D10" s="12"/>
      <c r="E10" s="12"/>
      <c r="F10" s="12"/>
      <c r="G10" s="12"/>
      <c r="H10" s="12"/>
      <c r="I10" s="23"/>
      <c r="J10" s="25"/>
      <c r="K10" s="25"/>
      <c r="L10" s="25"/>
      <c r="M10" s="35"/>
    </row>
    <row r="11" spans="1:13" ht="12.75">
      <c r="A11" s="7"/>
      <c r="B11" s="7"/>
      <c r="C11" s="12"/>
      <c r="D11" s="12" t="s">
        <v>19</v>
      </c>
      <c r="E11" s="12"/>
      <c r="F11" s="12"/>
      <c r="G11" s="12" t="s">
        <v>19</v>
      </c>
      <c r="H11" s="12"/>
      <c r="I11" s="23"/>
      <c r="J11" s="25"/>
      <c r="K11" s="25"/>
      <c r="L11" s="25"/>
      <c r="M11" s="35"/>
    </row>
    <row r="12" spans="1:13" ht="13.5" thickBot="1">
      <c r="A12" s="15"/>
      <c r="B12" s="15"/>
      <c r="C12" s="16"/>
      <c r="D12" s="16" t="s">
        <v>20</v>
      </c>
      <c r="E12" s="16"/>
      <c r="F12" s="16"/>
      <c r="G12" s="16" t="s">
        <v>20</v>
      </c>
      <c r="H12" s="16"/>
      <c r="I12" s="24"/>
      <c r="J12" s="36"/>
      <c r="K12" s="36"/>
      <c r="L12" s="36"/>
      <c r="M12" s="32"/>
    </row>
    <row r="13" spans="1:13" ht="14.25">
      <c r="A13" s="37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6.5" thickBot="1">
      <c r="A14" s="38" t="s">
        <v>23</v>
      </c>
      <c r="B14" s="39"/>
      <c r="C14" s="39"/>
      <c r="D14" s="39"/>
      <c r="E14" s="39"/>
      <c r="F14" s="39"/>
      <c r="G14" s="36"/>
      <c r="H14" s="36"/>
      <c r="I14" s="36"/>
      <c r="J14" s="36"/>
      <c r="K14" s="36"/>
      <c r="L14" s="36"/>
      <c r="M14" s="32"/>
    </row>
    <row r="15" spans="1:13" ht="12.75" customHeight="1" thickBot="1">
      <c r="A15" s="88" t="s">
        <v>25</v>
      </c>
      <c r="B15" s="89"/>
      <c r="C15" s="89"/>
      <c r="D15" s="89"/>
      <c r="E15" s="89"/>
      <c r="F15" s="89"/>
      <c r="G15" s="89"/>
      <c r="H15" s="89"/>
      <c r="I15" s="90"/>
      <c r="J15" s="33"/>
      <c r="K15" s="33"/>
      <c r="L15" s="33"/>
      <c r="M15" s="34"/>
    </row>
    <row r="16" spans="1:13" ht="14.25" customHeight="1">
      <c r="A16" s="42" t="s">
        <v>50</v>
      </c>
      <c r="B16" s="91" t="s">
        <v>51</v>
      </c>
      <c r="C16" s="66"/>
      <c r="D16" s="33"/>
      <c r="E16" s="66"/>
      <c r="F16" s="33"/>
      <c r="G16" s="66"/>
      <c r="H16" s="33"/>
      <c r="I16" s="93" t="s">
        <v>33</v>
      </c>
      <c r="J16" s="46"/>
      <c r="K16" s="46"/>
      <c r="L16" s="46"/>
      <c r="M16" s="47"/>
    </row>
    <row r="17" spans="1:13" ht="18.75" customHeight="1">
      <c r="A17" s="43"/>
      <c r="B17" s="92"/>
      <c r="C17" s="67">
        <v>73397</v>
      </c>
      <c r="D17" s="25">
        <v>73397</v>
      </c>
      <c r="E17" s="67"/>
      <c r="F17" s="25">
        <v>13080</v>
      </c>
      <c r="G17" s="67">
        <v>13080</v>
      </c>
      <c r="H17" s="25"/>
      <c r="I17" s="94"/>
      <c r="J17" s="45">
        <v>91518</v>
      </c>
      <c r="K17" s="45">
        <v>90300</v>
      </c>
      <c r="L17" s="45">
        <v>25289</v>
      </c>
      <c r="M17" s="48"/>
    </row>
    <row r="18" spans="1:13" ht="76.5">
      <c r="A18" s="44"/>
      <c r="B18" s="64"/>
      <c r="C18" s="67"/>
      <c r="D18" s="25"/>
      <c r="E18" s="67"/>
      <c r="F18" s="25"/>
      <c r="G18" s="67"/>
      <c r="H18" s="25"/>
      <c r="I18" s="49" t="s">
        <v>34</v>
      </c>
      <c r="J18" s="45">
        <v>352.7</v>
      </c>
      <c r="K18" s="45">
        <v>350</v>
      </c>
      <c r="L18" s="45">
        <v>97.03</v>
      </c>
      <c r="M18" s="48"/>
    </row>
    <row r="19" spans="1:13" ht="65.25" customHeight="1" thickBot="1">
      <c r="A19" s="31"/>
      <c r="B19" s="65"/>
      <c r="C19" s="27"/>
      <c r="D19" s="36"/>
      <c r="E19" s="27"/>
      <c r="F19" s="36"/>
      <c r="G19" s="27"/>
      <c r="H19" s="36"/>
      <c r="I19" s="50" t="s">
        <v>35</v>
      </c>
      <c r="J19" s="51">
        <v>20</v>
      </c>
      <c r="K19" s="51">
        <v>20</v>
      </c>
      <c r="L19" s="51">
        <v>20</v>
      </c>
      <c r="M19" s="52"/>
    </row>
    <row r="20" spans="1:13" ht="15.75" thickBot="1">
      <c r="A20" s="53" t="s">
        <v>36</v>
      </c>
      <c r="B20" s="54"/>
      <c r="C20" s="40"/>
      <c r="D20" s="40"/>
      <c r="E20" s="40"/>
      <c r="F20" s="40"/>
      <c r="G20" s="40"/>
      <c r="H20" s="40"/>
      <c r="I20" s="33"/>
      <c r="J20" s="33"/>
      <c r="K20" s="33"/>
      <c r="L20" s="33"/>
      <c r="M20" s="34"/>
    </row>
    <row r="21" spans="1:13" ht="44.25" customHeight="1">
      <c r="A21" s="42" t="s">
        <v>50</v>
      </c>
      <c r="B21" s="68" t="s">
        <v>52</v>
      </c>
      <c r="C21" s="42">
        <v>430077.3</v>
      </c>
      <c r="D21" s="66">
        <f>184462+535.2</f>
        <v>184997.2</v>
      </c>
      <c r="E21" s="34">
        <v>245615.3</v>
      </c>
      <c r="F21" s="33">
        <v>81097</v>
      </c>
      <c r="G21" s="66">
        <v>32921</v>
      </c>
      <c r="H21" s="33">
        <v>48176</v>
      </c>
      <c r="I21" s="55" t="s">
        <v>37</v>
      </c>
      <c r="J21" s="46">
        <v>1702</v>
      </c>
      <c r="K21" s="46">
        <v>1702</v>
      </c>
      <c r="L21" s="46">
        <v>1702</v>
      </c>
      <c r="M21" s="47"/>
    </row>
    <row r="22" spans="1:13" ht="40.5" customHeight="1">
      <c r="A22" s="44"/>
      <c r="B22" s="69"/>
      <c r="C22" s="44"/>
      <c r="D22" s="67"/>
      <c r="E22" s="35"/>
      <c r="F22" s="25"/>
      <c r="G22" s="67"/>
      <c r="H22" s="25"/>
      <c r="I22" s="56" t="s">
        <v>38</v>
      </c>
      <c r="J22" s="45">
        <v>1608</v>
      </c>
      <c r="K22" s="45">
        <v>1608</v>
      </c>
      <c r="L22" s="45">
        <v>1608</v>
      </c>
      <c r="M22" s="48"/>
    </row>
    <row r="23" spans="1:13" ht="25.5">
      <c r="A23" s="44"/>
      <c r="B23" s="67"/>
      <c r="C23" s="44"/>
      <c r="D23" s="67"/>
      <c r="E23" s="35"/>
      <c r="F23" s="25"/>
      <c r="G23" s="67"/>
      <c r="H23" s="25"/>
      <c r="I23" s="56" t="s">
        <v>39</v>
      </c>
      <c r="J23" s="45">
        <v>511264</v>
      </c>
      <c r="K23" s="45">
        <v>519000</v>
      </c>
      <c r="L23" s="45">
        <v>128862</v>
      </c>
      <c r="M23" s="48"/>
    </row>
    <row r="24" spans="1:13" ht="51">
      <c r="A24" s="44"/>
      <c r="B24" s="67"/>
      <c r="C24" s="44"/>
      <c r="D24" s="67"/>
      <c r="E24" s="35"/>
      <c r="F24" s="25"/>
      <c r="G24" s="67"/>
      <c r="H24" s="25"/>
      <c r="I24" s="49" t="s">
        <v>40</v>
      </c>
      <c r="J24" s="45">
        <v>322.9</v>
      </c>
      <c r="K24" s="45">
        <v>325</v>
      </c>
      <c r="L24" s="45">
        <v>81.4</v>
      </c>
      <c r="M24" s="48"/>
    </row>
    <row r="25" spans="1:13" ht="76.5">
      <c r="A25" s="44"/>
      <c r="B25" s="67"/>
      <c r="C25" s="44"/>
      <c r="D25" s="67"/>
      <c r="E25" s="35"/>
      <c r="F25" s="25"/>
      <c r="G25" s="67"/>
      <c r="H25" s="25"/>
      <c r="I25" s="49" t="s">
        <v>41</v>
      </c>
      <c r="J25" s="45">
        <v>192.1</v>
      </c>
      <c r="K25" s="45">
        <v>191.5</v>
      </c>
      <c r="L25" s="45">
        <v>49.15</v>
      </c>
      <c r="M25" s="48"/>
    </row>
    <row r="26" spans="1:13" ht="39" thickBot="1">
      <c r="A26" s="31"/>
      <c r="B26" s="27"/>
      <c r="C26" s="31"/>
      <c r="D26" s="27"/>
      <c r="E26" s="32"/>
      <c r="F26" s="36"/>
      <c r="G26" s="27"/>
      <c r="H26" s="36"/>
      <c r="I26" s="57" t="s">
        <v>42</v>
      </c>
      <c r="J26" s="58">
        <v>10.4</v>
      </c>
      <c r="K26" s="58">
        <v>10.4</v>
      </c>
      <c r="L26" s="58">
        <v>10.5</v>
      </c>
      <c r="M26" s="59"/>
    </row>
    <row r="27" spans="1:13" ht="53.25" customHeight="1">
      <c r="A27" s="42" t="s">
        <v>53</v>
      </c>
      <c r="B27" s="68" t="s">
        <v>54</v>
      </c>
      <c r="C27" s="42">
        <v>271861.4</v>
      </c>
      <c r="D27" s="66">
        <f>124158.2+248</f>
        <v>124406.2</v>
      </c>
      <c r="E27" s="34">
        <v>147703.2</v>
      </c>
      <c r="F27" s="33">
        <v>51639</v>
      </c>
      <c r="G27" s="66">
        <v>22660</v>
      </c>
      <c r="H27" s="33">
        <v>28979</v>
      </c>
      <c r="I27" s="60" t="s">
        <v>43</v>
      </c>
      <c r="J27" s="46">
        <v>2183948</v>
      </c>
      <c r="K27" s="46">
        <v>2193000</v>
      </c>
      <c r="L27" s="46">
        <v>553815</v>
      </c>
      <c r="M27" s="47"/>
    </row>
    <row r="28" spans="1:13" ht="76.5">
      <c r="A28" s="44"/>
      <c r="B28" s="67"/>
      <c r="C28" s="44"/>
      <c r="D28" s="67"/>
      <c r="E28" s="35"/>
      <c r="F28" s="25"/>
      <c r="G28" s="67"/>
      <c r="H28" s="25"/>
      <c r="I28" s="49" t="s">
        <v>44</v>
      </c>
      <c r="J28" s="45">
        <v>58.6</v>
      </c>
      <c r="K28" s="45">
        <v>58.4</v>
      </c>
      <c r="L28" s="45">
        <v>63.9</v>
      </c>
      <c r="M28" s="48"/>
    </row>
    <row r="29" spans="1:13" ht="64.5" thickBot="1">
      <c r="A29" s="44"/>
      <c r="B29" s="67"/>
      <c r="C29" s="31"/>
      <c r="D29" s="27"/>
      <c r="E29" s="32"/>
      <c r="F29" s="25"/>
      <c r="G29" s="67"/>
      <c r="H29" s="25"/>
      <c r="I29" s="57" t="s">
        <v>45</v>
      </c>
      <c r="J29" s="58">
        <v>34.7</v>
      </c>
      <c r="K29" s="58">
        <v>35</v>
      </c>
      <c r="L29" s="58">
        <v>27.7</v>
      </c>
      <c r="M29" s="59"/>
    </row>
    <row r="30" spans="1:13" ht="117.75" customHeight="1">
      <c r="A30" s="42" t="s">
        <v>55</v>
      </c>
      <c r="B30" s="70" t="s">
        <v>56</v>
      </c>
      <c r="C30" s="42">
        <v>26148.5</v>
      </c>
      <c r="D30" s="66">
        <v>7323.9</v>
      </c>
      <c r="E30" s="34">
        <v>18824.6</v>
      </c>
      <c r="F30" s="33">
        <v>4789</v>
      </c>
      <c r="G30" s="66">
        <v>1203</v>
      </c>
      <c r="H30" s="33">
        <v>3586</v>
      </c>
      <c r="I30" s="61" t="s">
        <v>46</v>
      </c>
      <c r="J30" s="46">
        <v>42.7</v>
      </c>
      <c r="K30" s="46">
        <v>42.5</v>
      </c>
      <c r="L30" s="46">
        <v>9.25</v>
      </c>
      <c r="M30" s="47"/>
    </row>
    <row r="31" spans="1:13" ht="76.5">
      <c r="A31" s="44"/>
      <c r="B31" s="67"/>
      <c r="C31" s="44"/>
      <c r="D31" s="67"/>
      <c r="E31" s="35"/>
      <c r="F31" s="25"/>
      <c r="G31" s="67"/>
      <c r="H31" s="25"/>
      <c r="I31" s="49" t="s">
        <v>47</v>
      </c>
      <c r="J31" s="45">
        <v>551.6</v>
      </c>
      <c r="K31" s="45">
        <v>542</v>
      </c>
      <c r="L31" s="45">
        <v>120.8</v>
      </c>
      <c r="M31" s="48"/>
    </row>
    <row r="32" spans="1:13" ht="64.5" thickBot="1">
      <c r="A32" s="31"/>
      <c r="B32" s="27"/>
      <c r="C32" s="31"/>
      <c r="D32" s="27"/>
      <c r="E32" s="32"/>
      <c r="F32" s="36"/>
      <c r="G32" s="27"/>
      <c r="H32" s="36"/>
      <c r="I32" s="50" t="s">
        <v>48</v>
      </c>
      <c r="J32" s="51">
        <v>143151</v>
      </c>
      <c r="K32" s="51">
        <v>139836</v>
      </c>
      <c r="L32" s="51">
        <v>32338</v>
      </c>
      <c r="M32" s="52"/>
    </row>
    <row r="33" spans="1:13" ht="244.5" customHeight="1" thickBot="1">
      <c r="A33" s="62" t="s">
        <v>57</v>
      </c>
      <c r="B33" s="71" t="s">
        <v>60</v>
      </c>
      <c r="C33" s="62">
        <v>18255</v>
      </c>
      <c r="D33" s="63">
        <v>18255</v>
      </c>
      <c r="E33" s="41"/>
      <c r="F33" s="40">
        <v>4293</v>
      </c>
      <c r="G33" s="63">
        <v>4293</v>
      </c>
      <c r="H33" s="40"/>
      <c r="I33" s="63"/>
      <c r="J33" s="40"/>
      <c r="K33" s="40"/>
      <c r="L33" s="40"/>
      <c r="M33" s="41"/>
    </row>
    <row r="34" spans="1:13" ht="45.75" thickBot="1">
      <c r="A34" s="31" t="s">
        <v>58</v>
      </c>
      <c r="B34" s="72" t="s">
        <v>59</v>
      </c>
      <c r="C34" s="31">
        <v>1860</v>
      </c>
      <c r="D34" s="27">
        <v>1860</v>
      </c>
      <c r="E34" s="32"/>
      <c r="F34" s="36">
        <v>238</v>
      </c>
      <c r="G34" s="27">
        <v>238</v>
      </c>
      <c r="H34" s="36"/>
      <c r="I34" s="27"/>
      <c r="J34" s="40"/>
      <c r="K34" s="40"/>
      <c r="L34" s="40"/>
      <c r="M34" s="41"/>
    </row>
    <row r="35" spans="1:13" ht="13.5" thickBot="1">
      <c r="A35" s="62"/>
      <c r="B35" s="63" t="s">
        <v>0</v>
      </c>
      <c r="C35" s="62">
        <f aca="true" t="shared" si="0" ref="C35:H35">SUM(C21:C34)+C17</f>
        <v>821599.2</v>
      </c>
      <c r="D35" s="63">
        <f t="shared" si="0"/>
        <v>410239.30000000005</v>
      </c>
      <c r="E35" s="40">
        <f t="shared" si="0"/>
        <v>412143.1</v>
      </c>
      <c r="F35" s="62">
        <f t="shared" si="0"/>
        <v>155136</v>
      </c>
      <c r="G35" s="63">
        <f t="shared" si="0"/>
        <v>74395</v>
      </c>
      <c r="H35" s="40">
        <f t="shared" si="0"/>
        <v>80741</v>
      </c>
      <c r="I35" s="63"/>
      <c r="J35" s="40"/>
      <c r="K35" s="40"/>
      <c r="L35" s="40"/>
      <c r="M35" s="41"/>
    </row>
    <row r="36" spans="2:4" ht="12.75">
      <c r="B36" s="80" t="s">
        <v>81</v>
      </c>
      <c r="D36">
        <v>15340.7</v>
      </c>
    </row>
    <row r="37" spans="2:4" ht="12.75">
      <c r="B37" s="80" t="s">
        <v>82</v>
      </c>
      <c r="D37">
        <v>46604</v>
      </c>
    </row>
    <row r="38" spans="2:4" ht="12.75">
      <c r="B38" s="80" t="s">
        <v>0</v>
      </c>
      <c r="D38">
        <f>SUM(D35:D37)</f>
        <v>472184.00000000006</v>
      </c>
    </row>
  </sheetData>
  <sheetProtection/>
  <mergeCells count="4">
    <mergeCell ref="I4:M4"/>
    <mergeCell ref="A15:I15"/>
    <mergeCell ref="B16:B17"/>
    <mergeCell ref="I16:I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G3" sqref="G3"/>
    </sheetView>
  </sheetViews>
  <sheetFormatPr defaultColWidth="9.00390625" defaultRowHeight="12.75"/>
  <cols>
    <col min="1" max="1" width="3.875" style="0" customWidth="1"/>
    <col min="2" max="2" width="24.00390625" style="0" customWidth="1"/>
    <col min="3" max="3" width="14.75390625" style="0" customWidth="1"/>
    <col min="4" max="4" width="11.625" style="0" customWidth="1"/>
    <col min="5" max="5" width="8.00390625" style="0" customWidth="1"/>
    <col min="6" max="6" width="14.75390625" style="0" customWidth="1"/>
    <col min="7" max="7" width="13.125" style="0" customWidth="1"/>
    <col min="8" max="8" width="7.875" style="0" customWidth="1"/>
    <col min="9" max="9" width="14.00390625" style="0" customWidth="1"/>
    <col min="10" max="10" width="9.75390625" style="0" customWidth="1"/>
    <col min="11" max="11" width="10.00390625" style="0" customWidth="1"/>
    <col min="12" max="12" width="9.75390625" style="0" customWidth="1"/>
    <col min="13" max="13" width="6.625" style="0" customWidth="1"/>
  </cols>
  <sheetData>
    <row r="1" spans="2:9" ht="12.75">
      <c r="B1" s="2"/>
      <c r="C1" s="2"/>
      <c r="D1" s="3" t="s">
        <v>1</v>
      </c>
      <c r="E1" s="2"/>
      <c r="F1" s="2"/>
      <c r="G1" s="2"/>
      <c r="H1" s="2"/>
      <c r="I1" s="2"/>
    </row>
    <row r="2" spans="2:9" ht="15.75">
      <c r="B2" s="18" t="s">
        <v>22</v>
      </c>
      <c r="C2" s="1"/>
      <c r="D2" s="1"/>
      <c r="E2" s="1"/>
      <c r="F2" s="1"/>
      <c r="G2" s="1"/>
      <c r="H2" s="1"/>
      <c r="I2" s="1"/>
    </row>
    <row r="3" spans="2:9" ht="16.5" thickBot="1">
      <c r="B3" s="17"/>
      <c r="C3" s="1" t="s">
        <v>79</v>
      </c>
      <c r="D3" s="1"/>
      <c r="E3" s="1"/>
      <c r="F3" s="1"/>
      <c r="G3" s="1"/>
      <c r="H3" s="1"/>
      <c r="I3" s="1"/>
    </row>
    <row r="4" spans="1:13" ht="13.5" thickBot="1">
      <c r="A4" s="4"/>
      <c r="B4" s="4" t="s">
        <v>2</v>
      </c>
      <c r="C4" s="5"/>
      <c r="D4" s="5" t="s">
        <v>3</v>
      </c>
      <c r="E4" s="6"/>
      <c r="F4" s="19"/>
      <c r="G4" s="20" t="s">
        <v>4</v>
      </c>
      <c r="H4" s="21"/>
      <c r="I4" s="85" t="s">
        <v>26</v>
      </c>
      <c r="J4" s="86"/>
      <c r="K4" s="86"/>
      <c r="L4" s="86"/>
      <c r="M4" s="87"/>
    </row>
    <row r="5" spans="1:13" ht="16.5" customHeight="1">
      <c r="A5" s="7" t="s">
        <v>5</v>
      </c>
      <c r="B5" s="8" t="s">
        <v>6</v>
      </c>
      <c r="C5" s="9" t="s">
        <v>7</v>
      </c>
      <c r="D5" s="10" t="s">
        <v>8</v>
      </c>
      <c r="E5" s="11"/>
      <c r="F5" s="9" t="s">
        <v>7</v>
      </c>
      <c r="G5" s="10" t="s">
        <v>8</v>
      </c>
      <c r="H5" s="11"/>
      <c r="I5" s="9" t="s">
        <v>27</v>
      </c>
      <c r="J5" s="26" t="s">
        <v>29</v>
      </c>
      <c r="K5" s="29" t="s">
        <v>31</v>
      </c>
      <c r="L5" s="26" t="s">
        <v>32</v>
      </c>
      <c r="M5" s="30" t="s">
        <v>49</v>
      </c>
    </row>
    <row r="6" spans="1:13" ht="13.5" thickBot="1">
      <c r="A6" s="7" t="s">
        <v>9</v>
      </c>
      <c r="B6" s="7"/>
      <c r="C6" s="12" t="s">
        <v>10</v>
      </c>
      <c r="D6" s="13" t="s">
        <v>11</v>
      </c>
      <c r="E6" s="14"/>
      <c r="F6" s="12" t="s">
        <v>11</v>
      </c>
      <c r="G6" s="13" t="s">
        <v>11</v>
      </c>
      <c r="H6" s="14"/>
      <c r="I6" s="16" t="s">
        <v>28</v>
      </c>
      <c r="J6" s="28" t="s">
        <v>30</v>
      </c>
      <c r="K6" s="31"/>
      <c r="L6" s="27"/>
      <c r="M6" s="32"/>
    </row>
    <row r="7" spans="1:13" ht="12.75">
      <c r="A7" s="7"/>
      <c r="B7" s="7"/>
      <c r="C7" s="12" t="s">
        <v>12</v>
      </c>
      <c r="D7" s="9" t="s">
        <v>13</v>
      </c>
      <c r="E7" s="9" t="s">
        <v>14</v>
      </c>
      <c r="F7" s="12" t="s">
        <v>80</v>
      </c>
      <c r="G7" s="9" t="s">
        <v>13</v>
      </c>
      <c r="H7" s="9" t="s">
        <v>14</v>
      </c>
      <c r="I7" s="22"/>
      <c r="J7" s="33"/>
      <c r="K7" s="33"/>
      <c r="L7" s="33"/>
      <c r="M7" s="34"/>
    </row>
    <row r="8" spans="1:13" ht="12.75">
      <c r="A8" s="7"/>
      <c r="B8" s="7"/>
      <c r="C8" s="12"/>
      <c r="D8" s="12" t="s">
        <v>16</v>
      </c>
      <c r="E8" s="12" t="s">
        <v>17</v>
      </c>
      <c r="F8" s="12" t="s">
        <v>12</v>
      </c>
      <c r="G8" s="12" t="s">
        <v>16</v>
      </c>
      <c r="H8" s="12" t="s">
        <v>17</v>
      </c>
      <c r="I8" s="23"/>
      <c r="J8" s="25"/>
      <c r="K8" s="25"/>
      <c r="L8" s="25"/>
      <c r="M8" s="35"/>
    </row>
    <row r="9" spans="1:13" ht="12.75">
      <c r="A9" s="7"/>
      <c r="B9" s="7"/>
      <c r="C9" s="12"/>
      <c r="D9" s="12" t="s">
        <v>18</v>
      </c>
      <c r="E9" s="12"/>
      <c r="F9" s="12"/>
      <c r="G9" s="12" t="s">
        <v>18</v>
      </c>
      <c r="H9" s="12"/>
      <c r="I9" s="23"/>
      <c r="J9" s="25"/>
      <c r="K9" s="25"/>
      <c r="L9" s="25"/>
      <c r="M9" s="35"/>
    </row>
    <row r="10" spans="1:13" ht="12.75">
      <c r="A10" s="7"/>
      <c r="B10" s="8"/>
      <c r="C10" s="12"/>
      <c r="D10" s="12"/>
      <c r="E10" s="12"/>
      <c r="F10" s="12"/>
      <c r="G10" s="12"/>
      <c r="H10" s="12"/>
      <c r="I10" s="23"/>
      <c r="J10" s="25"/>
      <c r="K10" s="25"/>
      <c r="L10" s="25"/>
      <c r="M10" s="35"/>
    </row>
    <row r="11" spans="1:13" ht="12.75">
      <c r="A11" s="7"/>
      <c r="B11" s="7"/>
      <c r="C11" s="12"/>
      <c r="D11" s="12" t="s">
        <v>19</v>
      </c>
      <c r="E11" s="12"/>
      <c r="F11" s="12"/>
      <c r="G11" s="12" t="s">
        <v>19</v>
      </c>
      <c r="H11" s="12"/>
      <c r="I11" s="23"/>
      <c r="J11" s="25"/>
      <c r="K11" s="25"/>
      <c r="L11" s="25"/>
      <c r="M11" s="35"/>
    </row>
    <row r="12" spans="1:13" ht="13.5" thickBot="1">
      <c r="A12" s="15"/>
      <c r="B12" s="15"/>
      <c r="C12" s="16"/>
      <c r="D12" s="16" t="s">
        <v>20</v>
      </c>
      <c r="E12" s="16"/>
      <c r="F12" s="16"/>
      <c r="G12" s="16" t="s">
        <v>20</v>
      </c>
      <c r="H12" s="16"/>
      <c r="I12" s="24"/>
      <c r="J12" s="36"/>
      <c r="K12" s="36"/>
      <c r="L12" s="36"/>
      <c r="M12" s="32"/>
    </row>
    <row r="13" spans="1:13" ht="14.25">
      <c r="A13" s="37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6.5" thickBot="1">
      <c r="A14" s="38" t="s">
        <v>23</v>
      </c>
      <c r="B14" s="39"/>
      <c r="C14" s="39"/>
      <c r="D14" s="39"/>
      <c r="E14" s="39"/>
      <c r="F14" s="39"/>
      <c r="G14" s="36"/>
      <c r="H14" s="36"/>
      <c r="I14" s="36"/>
      <c r="J14" s="36"/>
      <c r="K14" s="36"/>
      <c r="L14" s="36"/>
      <c r="M14" s="32"/>
    </row>
    <row r="15" spans="1:13" ht="12.75" customHeight="1" thickBot="1">
      <c r="A15" s="88" t="s">
        <v>25</v>
      </c>
      <c r="B15" s="89"/>
      <c r="C15" s="89"/>
      <c r="D15" s="89"/>
      <c r="E15" s="89"/>
      <c r="F15" s="89"/>
      <c r="G15" s="89"/>
      <c r="H15" s="89"/>
      <c r="I15" s="90"/>
      <c r="J15" s="33"/>
      <c r="K15" s="33"/>
      <c r="L15" s="33"/>
      <c r="M15" s="34"/>
    </row>
    <row r="16" spans="1:13" ht="14.25" customHeight="1">
      <c r="A16" s="42" t="s">
        <v>50</v>
      </c>
      <c r="B16" s="91" t="s">
        <v>51</v>
      </c>
      <c r="C16" s="66"/>
      <c r="D16" s="33"/>
      <c r="E16" s="66"/>
      <c r="F16" s="33"/>
      <c r="G16" s="66"/>
      <c r="H16" s="33"/>
      <c r="I16" s="93" t="s">
        <v>33</v>
      </c>
      <c r="J16" s="46"/>
      <c r="K16" s="46"/>
      <c r="L16" s="46"/>
      <c r="M16" s="47"/>
    </row>
    <row r="17" spans="1:13" ht="18.75" customHeight="1">
      <c r="A17" s="43"/>
      <c r="B17" s="92"/>
      <c r="C17" s="67">
        <v>73397</v>
      </c>
      <c r="D17" s="25">
        <v>73397</v>
      </c>
      <c r="E17" s="67"/>
      <c r="F17" s="25">
        <v>27638</v>
      </c>
      <c r="G17" s="67">
        <v>27638</v>
      </c>
      <c r="H17" s="25"/>
      <c r="I17" s="94"/>
      <c r="J17" s="45">
        <v>91518</v>
      </c>
      <c r="K17" s="45">
        <v>90300</v>
      </c>
      <c r="L17" s="45">
        <v>48066</v>
      </c>
      <c r="M17" s="48"/>
    </row>
    <row r="18" spans="1:13" ht="76.5">
      <c r="A18" s="44"/>
      <c r="B18" s="64"/>
      <c r="C18" s="67"/>
      <c r="D18" s="25"/>
      <c r="E18" s="67"/>
      <c r="F18" s="25"/>
      <c r="G18" s="67"/>
      <c r="H18" s="25"/>
      <c r="I18" s="49" t="s">
        <v>34</v>
      </c>
      <c r="J18" s="45">
        <v>352.7</v>
      </c>
      <c r="K18" s="45">
        <v>350</v>
      </c>
      <c r="L18" s="45">
        <v>197.2</v>
      </c>
      <c r="M18" s="48"/>
    </row>
    <row r="19" spans="1:13" ht="65.25" customHeight="1" thickBot="1">
      <c r="A19" s="31"/>
      <c r="B19" s="65"/>
      <c r="C19" s="27"/>
      <c r="D19" s="36"/>
      <c r="E19" s="27"/>
      <c r="F19" s="36"/>
      <c r="G19" s="27"/>
      <c r="H19" s="36"/>
      <c r="I19" s="50" t="s">
        <v>35</v>
      </c>
      <c r="J19" s="51">
        <v>20</v>
      </c>
      <c r="K19" s="51">
        <v>20</v>
      </c>
      <c r="L19" s="51">
        <v>20</v>
      </c>
      <c r="M19" s="52"/>
    </row>
    <row r="20" spans="1:13" ht="15.75" thickBot="1">
      <c r="A20" s="53" t="s">
        <v>36</v>
      </c>
      <c r="B20" s="54"/>
      <c r="C20" s="40"/>
      <c r="D20" s="40"/>
      <c r="E20" s="40"/>
      <c r="F20" s="40"/>
      <c r="G20" s="40"/>
      <c r="H20" s="40"/>
      <c r="I20" s="33"/>
      <c r="J20" s="33"/>
      <c r="K20" s="33"/>
      <c r="L20" s="33"/>
      <c r="M20" s="34"/>
    </row>
    <row r="21" spans="1:13" ht="44.25" customHeight="1">
      <c r="A21" s="42" t="s">
        <v>50</v>
      </c>
      <c r="B21" s="68" t="s">
        <v>52</v>
      </c>
      <c r="C21" s="42">
        <v>430077.3</v>
      </c>
      <c r="D21" s="66">
        <f>184462-2985.6+1968.4+235.8+535.2</f>
        <v>184215.8</v>
      </c>
      <c r="E21" s="34">
        <v>245615.3</v>
      </c>
      <c r="F21" s="33">
        <f>SUM(G21:H21)</f>
        <v>180785.4</v>
      </c>
      <c r="G21" s="66">
        <v>69687.4</v>
      </c>
      <c r="H21" s="33">
        <v>111098</v>
      </c>
      <c r="I21" s="55" t="s">
        <v>37</v>
      </c>
      <c r="J21" s="46">
        <v>1702</v>
      </c>
      <c r="K21" s="46">
        <v>1702</v>
      </c>
      <c r="L21" s="46">
        <v>1702</v>
      </c>
      <c r="M21" s="47"/>
    </row>
    <row r="22" spans="1:13" ht="40.5" customHeight="1">
      <c r="A22" s="44"/>
      <c r="B22" s="69"/>
      <c r="C22" s="44"/>
      <c r="D22" s="67"/>
      <c r="E22" s="35"/>
      <c r="F22" s="25"/>
      <c r="G22" s="67"/>
      <c r="H22" s="25"/>
      <c r="I22" s="56" t="s">
        <v>38</v>
      </c>
      <c r="J22" s="45">
        <v>1608</v>
      </c>
      <c r="K22" s="45">
        <v>1608</v>
      </c>
      <c r="L22" s="45">
        <v>1608</v>
      </c>
      <c r="M22" s="48"/>
    </row>
    <row r="23" spans="1:13" ht="25.5">
      <c r="A23" s="44"/>
      <c r="B23" s="67"/>
      <c r="C23" s="44"/>
      <c r="D23" s="67"/>
      <c r="E23" s="35"/>
      <c r="F23" s="25"/>
      <c r="G23" s="67"/>
      <c r="H23" s="25"/>
      <c r="I23" s="56" t="s">
        <v>39</v>
      </c>
      <c r="J23" s="45">
        <v>511264</v>
      </c>
      <c r="K23" s="45">
        <v>519000</v>
      </c>
      <c r="L23" s="45">
        <v>253449</v>
      </c>
      <c r="M23" s="48"/>
    </row>
    <row r="24" spans="1:13" ht="51">
      <c r="A24" s="44"/>
      <c r="B24" s="67"/>
      <c r="C24" s="44"/>
      <c r="D24" s="67"/>
      <c r="E24" s="35"/>
      <c r="F24" s="25"/>
      <c r="G24" s="67"/>
      <c r="H24" s="25"/>
      <c r="I24" s="49" t="s">
        <v>40</v>
      </c>
      <c r="J24" s="45">
        <v>322.9</v>
      </c>
      <c r="K24" s="45">
        <v>325</v>
      </c>
      <c r="L24" s="45">
        <v>160.2</v>
      </c>
      <c r="M24" s="48"/>
    </row>
    <row r="25" spans="1:13" ht="76.5">
      <c r="A25" s="44"/>
      <c r="B25" s="67"/>
      <c r="C25" s="44"/>
      <c r="D25" s="67"/>
      <c r="E25" s="35"/>
      <c r="F25" s="25"/>
      <c r="G25" s="67"/>
      <c r="H25" s="25"/>
      <c r="I25" s="49" t="s">
        <v>41</v>
      </c>
      <c r="J25" s="45">
        <v>192.1</v>
      </c>
      <c r="K25" s="45">
        <v>191.5</v>
      </c>
      <c r="L25" s="45">
        <v>94.73</v>
      </c>
      <c r="M25" s="48"/>
    </row>
    <row r="26" spans="1:13" ht="39" thickBot="1">
      <c r="A26" s="31"/>
      <c r="B26" s="27"/>
      <c r="C26" s="31"/>
      <c r="D26" s="27"/>
      <c r="E26" s="32"/>
      <c r="F26" s="36"/>
      <c r="G26" s="27"/>
      <c r="H26" s="36"/>
      <c r="I26" s="57" t="s">
        <v>42</v>
      </c>
      <c r="J26" s="58">
        <v>10.4</v>
      </c>
      <c r="K26" s="58">
        <v>10.4</v>
      </c>
      <c r="L26" s="58">
        <v>10.3</v>
      </c>
      <c r="M26" s="59"/>
    </row>
    <row r="27" spans="1:13" ht="53.25" customHeight="1">
      <c r="A27" s="42" t="s">
        <v>53</v>
      </c>
      <c r="B27" s="68" t="s">
        <v>54</v>
      </c>
      <c r="C27" s="42">
        <v>271861.4</v>
      </c>
      <c r="D27" s="66">
        <f>124158.2-107.4+441.7+248</f>
        <v>124740.5</v>
      </c>
      <c r="E27" s="34">
        <v>147703.2</v>
      </c>
      <c r="F27" s="33">
        <f>SUM(G27:H27)</f>
        <v>115114.4</v>
      </c>
      <c r="G27" s="66">
        <v>46606.4</v>
      </c>
      <c r="H27" s="33">
        <v>68508</v>
      </c>
      <c r="I27" s="60" t="s">
        <v>43</v>
      </c>
      <c r="J27" s="46">
        <v>2183948</v>
      </c>
      <c r="K27" s="46">
        <v>2193000</v>
      </c>
      <c r="L27" s="46">
        <v>1093650</v>
      </c>
      <c r="M27" s="47"/>
    </row>
    <row r="28" spans="1:13" ht="76.5">
      <c r="A28" s="44"/>
      <c r="B28" s="67"/>
      <c r="C28" s="44"/>
      <c r="D28" s="67"/>
      <c r="E28" s="35"/>
      <c r="F28" s="25"/>
      <c r="G28" s="67"/>
      <c r="H28" s="25"/>
      <c r="I28" s="49" t="s">
        <v>44</v>
      </c>
      <c r="J28" s="45">
        <v>58.6</v>
      </c>
      <c r="K28" s="45">
        <v>58.4</v>
      </c>
      <c r="L28" s="45">
        <v>63.2</v>
      </c>
      <c r="M28" s="48"/>
    </row>
    <row r="29" spans="1:13" ht="64.5" thickBot="1">
      <c r="A29" s="44"/>
      <c r="B29" s="67"/>
      <c r="C29" s="31"/>
      <c r="D29" s="27"/>
      <c r="E29" s="32"/>
      <c r="F29" s="25"/>
      <c r="G29" s="67"/>
      <c r="H29" s="25"/>
      <c r="I29" s="57" t="s">
        <v>45</v>
      </c>
      <c r="J29" s="58">
        <v>34.7</v>
      </c>
      <c r="K29" s="58">
        <v>35</v>
      </c>
      <c r="L29" s="58">
        <v>29.8</v>
      </c>
      <c r="M29" s="59"/>
    </row>
    <row r="30" spans="1:13" ht="117.75" customHeight="1">
      <c r="A30" s="42" t="s">
        <v>55</v>
      </c>
      <c r="B30" s="70" t="s">
        <v>56</v>
      </c>
      <c r="C30" s="42">
        <v>26148.5</v>
      </c>
      <c r="D30" s="66">
        <v>7323.9</v>
      </c>
      <c r="E30" s="34">
        <v>18824.6</v>
      </c>
      <c r="F30" s="33">
        <f>SUM(G30:H30)</f>
        <v>11926</v>
      </c>
      <c r="G30" s="66">
        <v>2443</v>
      </c>
      <c r="H30" s="33">
        <v>9483</v>
      </c>
      <c r="I30" s="61" t="s">
        <v>46</v>
      </c>
      <c r="J30" s="46">
        <v>42.7</v>
      </c>
      <c r="K30" s="46">
        <v>42.5</v>
      </c>
      <c r="L30" s="46">
        <v>20.7</v>
      </c>
      <c r="M30" s="47"/>
    </row>
    <row r="31" spans="1:13" ht="76.5">
      <c r="A31" s="44"/>
      <c r="B31" s="67"/>
      <c r="C31" s="44"/>
      <c r="D31" s="67"/>
      <c r="E31" s="35"/>
      <c r="F31" s="25"/>
      <c r="G31" s="67"/>
      <c r="H31" s="25"/>
      <c r="I31" s="49" t="s">
        <v>47</v>
      </c>
      <c r="J31" s="45">
        <v>551.6</v>
      </c>
      <c r="K31" s="45">
        <v>542</v>
      </c>
      <c r="L31" s="45">
        <v>266.9</v>
      </c>
      <c r="M31" s="48"/>
    </row>
    <row r="32" spans="1:13" ht="64.5" thickBot="1">
      <c r="A32" s="31"/>
      <c r="B32" s="27"/>
      <c r="C32" s="31"/>
      <c r="D32" s="27"/>
      <c r="E32" s="32"/>
      <c r="F32" s="36"/>
      <c r="G32" s="27"/>
      <c r="H32" s="36"/>
      <c r="I32" s="50" t="s">
        <v>48</v>
      </c>
      <c r="J32" s="51">
        <v>143151</v>
      </c>
      <c r="K32" s="51">
        <v>139836</v>
      </c>
      <c r="L32" s="51">
        <v>69545</v>
      </c>
      <c r="M32" s="52"/>
    </row>
    <row r="33" spans="1:13" ht="244.5" customHeight="1" thickBot="1">
      <c r="A33" s="62" t="s">
        <v>57</v>
      </c>
      <c r="B33" s="71" t="s">
        <v>60</v>
      </c>
      <c r="C33" s="62">
        <v>18255</v>
      </c>
      <c r="D33" s="63">
        <v>18255</v>
      </c>
      <c r="E33" s="41"/>
      <c r="F33" s="40">
        <v>9767.3</v>
      </c>
      <c r="G33" s="63">
        <v>9767.3</v>
      </c>
      <c r="H33" s="40"/>
      <c r="I33" s="63"/>
      <c r="J33" s="40"/>
      <c r="K33" s="40"/>
      <c r="L33" s="40"/>
      <c r="M33" s="41"/>
    </row>
    <row r="34" spans="1:13" ht="45.75" thickBot="1">
      <c r="A34" s="31" t="s">
        <v>58</v>
      </c>
      <c r="B34" s="72" t="s">
        <v>59</v>
      </c>
      <c r="C34" s="31">
        <v>1860</v>
      </c>
      <c r="D34" s="27">
        <v>1860</v>
      </c>
      <c r="E34" s="32"/>
      <c r="F34" s="36">
        <v>652.5</v>
      </c>
      <c r="G34" s="27">
        <v>652.5</v>
      </c>
      <c r="H34" s="36"/>
      <c r="I34" s="27"/>
      <c r="J34" s="40"/>
      <c r="K34" s="40"/>
      <c r="L34" s="40"/>
      <c r="M34" s="41"/>
    </row>
    <row r="35" spans="1:13" ht="13.5" thickBot="1">
      <c r="A35" s="62"/>
      <c r="B35" s="63" t="s">
        <v>0</v>
      </c>
      <c r="C35" s="62">
        <f aca="true" t="shared" si="0" ref="C35:H35">SUM(C21:C34)+C17</f>
        <v>821599.2</v>
      </c>
      <c r="D35" s="63">
        <f t="shared" si="0"/>
        <v>409792.2</v>
      </c>
      <c r="E35" s="40">
        <f t="shared" si="0"/>
        <v>412143.1</v>
      </c>
      <c r="F35" s="62">
        <f t="shared" si="0"/>
        <v>345883.6</v>
      </c>
      <c r="G35" s="63">
        <f t="shared" si="0"/>
        <v>156794.59999999998</v>
      </c>
      <c r="H35" s="40">
        <f t="shared" si="0"/>
        <v>189089</v>
      </c>
      <c r="I35" s="63"/>
      <c r="J35" s="40"/>
      <c r="K35" s="40"/>
      <c r="L35" s="40"/>
      <c r="M35" s="41"/>
    </row>
    <row r="36" spans="2:4" ht="12.75">
      <c r="B36" s="80" t="s">
        <v>81</v>
      </c>
      <c r="D36">
        <v>13480</v>
      </c>
    </row>
    <row r="37" spans="2:4" ht="12.75">
      <c r="B37" s="80" t="s">
        <v>82</v>
      </c>
      <c r="D37">
        <v>46604</v>
      </c>
    </row>
    <row r="38" spans="2:4" ht="12.75">
      <c r="B38" s="80" t="s">
        <v>0</v>
      </c>
      <c r="D38">
        <f>SUM(D35:D37)</f>
        <v>469876.2</v>
      </c>
    </row>
  </sheetData>
  <sheetProtection/>
  <mergeCells count="4">
    <mergeCell ref="A15:I15"/>
    <mergeCell ref="B16:B17"/>
    <mergeCell ref="I4:M4"/>
    <mergeCell ref="I16:I1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33">
      <selection activeCell="G33" sqref="G33"/>
    </sheetView>
  </sheetViews>
  <sheetFormatPr defaultColWidth="9.00390625" defaultRowHeight="12.75"/>
  <cols>
    <col min="1" max="1" width="3.875" style="0" customWidth="1"/>
    <col min="2" max="2" width="23.25390625" style="0" customWidth="1"/>
    <col min="3" max="3" width="14.75390625" style="0" customWidth="1"/>
    <col min="4" max="4" width="11.625" style="0" customWidth="1"/>
    <col min="5" max="5" width="8.00390625" style="0" customWidth="1"/>
    <col min="6" max="6" width="14.125" style="0" customWidth="1"/>
    <col min="7" max="7" width="13.125" style="0" customWidth="1"/>
    <col min="8" max="8" width="8.375" style="0" customWidth="1"/>
    <col min="9" max="9" width="14.00390625" style="0" customWidth="1"/>
    <col min="10" max="10" width="9.75390625" style="0" customWidth="1"/>
    <col min="11" max="11" width="10.00390625" style="0" customWidth="1"/>
    <col min="12" max="12" width="9.75390625" style="0" customWidth="1"/>
    <col min="13" max="13" width="6.625" style="0" customWidth="1"/>
  </cols>
  <sheetData>
    <row r="1" spans="2:9" ht="12.75">
      <c r="B1" s="2"/>
      <c r="C1" s="2"/>
      <c r="D1" s="3" t="s">
        <v>1</v>
      </c>
      <c r="E1" s="2"/>
      <c r="F1" s="2"/>
      <c r="G1" s="2"/>
      <c r="H1" s="2"/>
      <c r="I1" s="2"/>
    </row>
    <row r="2" spans="2:9" ht="15.75">
      <c r="B2" s="18" t="s">
        <v>22</v>
      </c>
      <c r="C2" s="1"/>
      <c r="D2" s="1"/>
      <c r="E2" s="1"/>
      <c r="F2" s="1"/>
      <c r="G2" s="1"/>
      <c r="H2" s="1"/>
      <c r="I2" s="1"/>
    </row>
    <row r="3" spans="2:9" ht="16.5" thickBot="1">
      <c r="B3" s="17"/>
      <c r="C3" s="1" t="s">
        <v>83</v>
      </c>
      <c r="D3" s="1"/>
      <c r="E3" s="1"/>
      <c r="F3" s="1"/>
      <c r="G3" s="1"/>
      <c r="H3" s="1"/>
      <c r="I3" s="1"/>
    </row>
    <row r="4" spans="1:13" ht="13.5" thickBot="1">
      <c r="A4" s="4"/>
      <c r="B4" s="4" t="s">
        <v>2</v>
      </c>
      <c r="C4" s="5"/>
      <c r="D4" s="5" t="s">
        <v>3</v>
      </c>
      <c r="E4" s="6"/>
      <c r="F4" s="19"/>
      <c r="G4" s="20" t="s">
        <v>4</v>
      </c>
      <c r="H4" s="21"/>
      <c r="I4" s="85" t="s">
        <v>26</v>
      </c>
      <c r="J4" s="86"/>
      <c r="K4" s="86"/>
      <c r="L4" s="86"/>
      <c r="M4" s="87"/>
    </row>
    <row r="5" spans="1:13" ht="16.5" customHeight="1">
      <c r="A5" s="7" t="s">
        <v>5</v>
      </c>
      <c r="B5" s="8" t="s">
        <v>6</v>
      </c>
      <c r="C5" s="9" t="s">
        <v>7</v>
      </c>
      <c r="D5" s="10" t="s">
        <v>8</v>
      </c>
      <c r="E5" s="11"/>
      <c r="F5" s="9" t="s">
        <v>7</v>
      </c>
      <c r="G5" s="10" t="s">
        <v>8</v>
      </c>
      <c r="H5" s="11"/>
      <c r="I5" s="9" t="s">
        <v>27</v>
      </c>
      <c r="J5" s="26" t="s">
        <v>29</v>
      </c>
      <c r="K5" s="29" t="s">
        <v>31</v>
      </c>
      <c r="L5" s="26" t="s">
        <v>32</v>
      </c>
      <c r="M5" s="30" t="s">
        <v>49</v>
      </c>
    </row>
    <row r="6" spans="1:13" ht="13.5" thickBot="1">
      <c r="A6" s="7" t="s">
        <v>9</v>
      </c>
      <c r="B6" s="7"/>
      <c r="C6" s="12" t="s">
        <v>10</v>
      </c>
      <c r="D6" s="13" t="s">
        <v>11</v>
      </c>
      <c r="E6" s="14"/>
      <c r="F6" s="12" t="s">
        <v>11</v>
      </c>
      <c r="G6" s="13" t="s">
        <v>11</v>
      </c>
      <c r="H6" s="14"/>
      <c r="I6" s="16" t="s">
        <v>28</v>
      </c>
      <c r="J6" s="28" t="s">
        <v>30</v>
      </c>
      <c r="K6" s="31"/>
      <c r="L6" s="27"/>
      <c r="M6" s="32"/>
    </row>
    <row r="7" spans="1:13" ht="12.75">
      <c r="A7" s="7"/>
      <c r="B7" s="7"/>
      <c r="C7" s="12" t="s">
        <v>12</v>
      </c>
      <c r="D7" s="9" t="s">
        <v>13</v>
      </c>
      <c r="E7" s="9" t="s">
        <v>14</v>
      </c>
      <c r="F7" s="12" t="s">
        <v>84</v>
      </c>
      <c r="G7" s="9" t="s">
        <v>13</v>
      </c>
      <c r="H7" s="9" t="s">
        <v>14</v>
      </c>
      <c r="I7" s="22"/>
      <c r="J7" s="33"/>
      <c r="K7" s="33"/>
      <c r="L7" s="33"/>
      <c r="M7" s="34"/>
    </row>
    <row r="8" spans="1:13" ht="12.75">
      <c r="A8" s="7"/>
      <c r="B8" s="7"/>
      <c r="C8" s="12"/>
      <c r="D8" s="12" t="s">
        <v>16</v>
      </c>
      <c r="E8" s="12" t="s">
        <v>17</v>
      </c>
      <c r="F8" s="12" t="s">
        <v>12</v>
      </c>
      <c r="G8" s="12" t="s">
        <v>16</v>
      </c>
      <c r="H8" s="12" t="s">
        <v>17</v>
      </c>
      <c r="I8" s="23"/>
      <c r="J8" s="25"/>
      <c r="K8" s="25"/>
      <c r="L8" s="25"/>
      <c r="M8" s="35"/>
    </row>
    <row r="9" spans="1:13" ht="12.75">
      <c r="A9" s="7"/>
      <c r="B9" s="7"/>
      <c r="C9" s="12"/>
      <c r="D9" s="12" t="s">
        <v>18</v>
      </c>
      <c r="E9" s="12"/>
      <c r="F9" s="12"/>
      <c r="G9" s="12" t="s">
        <v>18</v>
      </c>
      <c r="H9" s="12"/>
      <c r="I9" s="23"/>
      <c r="J9" s="25"/>
      <c r="K9" s="25"/>
      <c r="L9" s="25"/>
      <c r="M9" s="35"/>
    </row>
    <row r="10" spans="1:13" ht="12.75">
      <c r="A10" s="7"/>
      <c r="B10" s="8"/>
      <c r="C10" s="12"/>
      <c r="D10" s="12"/>
      <c r="E10" s="12"/>
      <c r="F10" s="12"/>
      <c r="G10" s="12"/>
      <c r="H10" s="12"/>
      <c r="I10" s="23"/>
      <c r="J10" s="25"/>
      <c r="K10" s="25"/>
      <c r="L10" s="25"/>
      <c r="M10" s="35"/>
    </row>
    <row r="11" spans="1:13" ht="12.75">
      <c r="A11" s="7"/>
      <c r="B11" s="7"/>
      <c r="C11" s="12"/>
      <c r="D11" s="12" t="s">
        <v>19</v>
      </c>
      <c r="E11" s="12"/>
      <c r="F11" s="12"/>
      <c r="G11" s="12" t="s">
        <v>19</v>
      </c>
      <c r="H11" s="12"/>
      <c r="I11" s="23"/>
      <c r="J11" s="25"/>
      <c r="K11" s="25"/>
      <c r="L11" s="25"/>
      <c r="M11" s="35"/>
    </row>
    <row r="12" spans="1:13" ht="13.5" thickBot="1">
      <c r="A12" s="15"/>
      <c r="B12" s="15"/>
      <c r="C12" s="16"/>
      <c r="D12" s="16" t="s">
        <v>20</v>
      </c>
      <c r="E12" s="16"/>
      <c r="F12" s="16"/>
      <c r="G12" s="16" t="s">
        <v>20</v>
      </c>
      <c r="H12" s="16"/>
      <c r="I12" s="24"/>
      <c r="J12" s="36"/>
      <c r="K12" s="36"/>
      <c r="L12" s="36"/>
      <c r="M12" s="32"/>
    </row>
    <row r="13" spans="1:13" ht="14.25">
      <c r="A13" s="37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6.5" thickBot="1">
      <c r="A14" s="38" t="s">
        <v>23</v>
      </c>
      <c r="B14" s="39"/>
      <c r="C14" s="39"/>
      <c r="D14" s="39"/>
      <c r="E14" s="39"/>
      <c r="F14" s="39"/>
      <c r="G14" s="36"/>
      <c r="H14" s="36"/>
      <c r="I14" s="36"/>
      <c r="J14" s="36"/>
      <c r="K14" s="36"/>
      <c r="L14" s="36"/>
      <c r="M14" s="32"/>
    </row>
    <row r="15" spans="1:13" ht="12.75" customHeight="1" thickBot="1">
      <c r="A15" s="88" t="s">
        <v>25</v>
      </c>
      <c r="B15" s="89"/>
      <c r="C15" s="89"/>
      <c r="D15" s="89"/>
      <c r="E15" s="89"/>
      <c r="F15" s="89"/>
      <c r="G15" s="89"/>
      <c r="H15" s="89"/>
      <c r="I15" s="90"/>
      <c r="J15" s="33"/>
      <c r="K15" s="33"/>
      <c r="L15" s="33"/>
      <c r="M15" s="34"/>
    </row>
    <row r="16" spans="1:13" ht="14.25" customHeight="1">
      <c r="A16" s="42" t="s">
        <v>50</v>
      </c>
      <c r="B16" s="91" t="s">
        <v>51</v>
      </c>
      <c r="C16" s="66"/>
      <c r="D16" s="33"/>
      <c r="E16" s="66"/>
      <c r="F16" s="33"/>
      <c r="G16" s="66"/>
      <c r="H16" s="33"/>
      <c r="I16" s="93" t="s">
        <v>33</v>
      </c>
      <c r="J16" s="46"/>
      <c r="K16" s="46"/>
      <c r="L16" s="46"/>
      <c r="M16" s="47"/>
    </row>
    <row r="17" spans="1:13" ht="18.75" customHeight="1">
      <c r="A17" s="43"/>
      <c r="B17" s="92"/>
      <c r="C17" s="67">
        <v>73397</v>
      </c>
      <c r="D17" s="25">
        <v>73397</v>
      </c>
      <c r="E17" s="67"/>
      <c r="F17" s="25">
        <v>43157</v>
      </c>
      <c r="G17" s="67">
        <v>43157</v>
      </c>
      <c r="H17" s="25"/>
      <c r="I17" s="94"/>
      <c r="J17" s="45">
        <v>91518</v>
      </c>
      <c r="K17" s="45">
        <v>90300</v>
      </c>
      <c r="L17" s="45">
        <v>69385</v>
      </c>
      <c r="M17" s="48"/>
    </row>
    <row r="18" spans="1:13" ht="76.5">
      <c r="A18" s="44"/>
      <c r="B18" s="64"/>
      <c r="C18" s="67"/>
      <c r="D18" s="25"/>
      <c r="E18" s="67"/>
      <c r="F18" s="25"/>
      <c r="G18" s="67"/>
      <c r="H18" s="25"/>
      <c r="I18" s="49" t="s">
        <v>34</v>
      </c>
      <c r="J18" s="45">
        <v>352.7</v>
      </c>
      <c r="K18" s="45">
        <v>350</v>
      </c>
      <c r="L18" s="45">
        <v>266.4</v>
      </c>
      <c r="M18" s="48"/>
    </row>
    <row r="19" spans="1:13" ht="65.25" customHeight="1" thickBot="1">
      <c r="A19" s="31"/>
      <c r="B19" s="65"/>
      <c r="C19" s="27"/>
      <c r="D19" s="36"/>
      <c r="E19" s="27"/>
      <c r="F19" s="36"/>
      <c r="G19" s="27"/>
      <c r="H19" s="36"/>
      <c r="I19" s="50" t="s">
        <v>35</v>
      </c>
      <c r="J19" s="51">
        <v>20</v>
      </c>
      <c r="K19" s="51">
        <v>20</v>
      </c>
      <c r="L19" s="51">
        <v>20</v>
      </c>
      <c r="M19" s="52"/>
    </row>
    <row r="20" spans="1:13" ht="15.75" thickBot="1">
      <c r="A20" s="53" t="s">
        <v>36</v>
      </c>
      <c r="B20" s="54"/>
      <c r="C20" s="40"/>
      <c r="D20" s="40"/>
      <c r="E20" s="40"/>
      <c r="F20" s="40"/>
      <c r="G20" s="40"/>
      <c r="H20" s="40"/>
      <c r="I20" s="33"/>
      <c r="J20" s="33"/>
      <c r="K20" s="33"/>
      <c r="L20" s="33"/>
      <c r="M20" s="34"/>
    </row>
    <row r="21" spans="1:13" ht="44.25" customHeight="1">
      <c r="A21" s="42" t="s">
        <v>50</v>
      </c>
      <c r="B21" s="68" t="s">
        <v>52</v>
      </c>
      <c r="C21" s="42">
        <v>430077.3</v>
      </c>
      <c r="D21" s="66">
        <f>184462-2985.6+1968.4+235.8+535.2</f>
        <v>184215.8</v>
      </c>
      <c r="E21" s="34">
        <v>245615.3</v>
      </c>
      <c r="F21" s="33">
        <f>SUM(G21:H21)</f>
        <v>282785.30000000005</v>
      </c>
      <c r="G21" s="66">
        <f>109046.1-4192.4</f>
        <v>104853.70000000001</v>
      </c>
      <c r="H21" s="33">
        <v>177931.6</v>
      </c>
      <c r="I21" s="55" t="s">
        <v>37</v>
      </c>
      <c r="J21" s="46">
        <v>1702</v>
      </c>
      <c r="K21" s="46">
        <v>1702</v>
      </c>
      <c r="L21" s="46">
        <v>1702</v>
      </c>
      <c r="M21" s="47"/>
    </row>
    <row r="22" spans="1:13" ht="40.5" customHeight="1">
      <c r="A22" s="44"/>
      <c r="B22" s="69"/>
      <c r="C22" s="44"/>
      <c r="D22" s="67"/>
      <c r="E22" s="35"/>
      <c r="F22" s="25"/>
      <c r="G22" s="67"/>
      <c r="H22" s="25"/>
      <c r="I22" s="56" t="s">
        <v>38</v>
      </c>
      <c r="J22" s="45">
        <v>1608</v>
      </c>
      <c r="K22" s="45">
        <v>1608</v>
      </c>
      <c r="L22" s="45">
        <v>1608</v>
      </c>
      <c r="M22" s="48"/>
    </row>
    <row r="23" spans="1:13" ht="25.5">
      <c r="A23" s="44"/>
      <c r="B23" s="67"/>
      <c r="C23" s="44"/>
      <c r="D23" s="67"/>
      <c r="E23" s="35"/>
      <c r="F23" s="25"/>
      <c r="G23" s="67"/>
      <c r="H23" s="25"/>
      <c r="I23" s="56" t="s">
        <v>39</v>
      </c>
      <c r="J23" s="45">
        <v>511264</v>
      </c>
      <c r="K23" s="45">
        <v>519000</v>
      </c>
      <c r="L23" s="45">
        <v>377484</v>
      </c>
      <c r="M23" s="48"/>
    </row>
    <row r="24" spans="1:13" ht="51">
      <c r="A24" s="44"/>
      <c r="B24" s="67"/>
      <c r="C24" s="44"/>
      <c r="D24" s="67"/>
      <c r="E24" s="35"/>
      <c r="F24" s="25"/>
      <c r="G24" s="67"/>
      <c r="H24" s="25"/>
      <c r="I24" s="49" t="s">
        <v>40</v>
      </c>
      <c r="J24" s="45">
        <v>322.9</v>
      </c>
      <c r="K24" s="45">
        <v>325</v>
      </c>
      <c r="L24" s="45">
        <v>238.4</v>
      </c>
      <c r="M24" s="48"/>
    </row>
    <row r="25" spans="1:13" ht="76.5">
      <c r="A25" s="44"/>
      <c r="B25" s="67"/>
      <c r="C25" s="44"/>
      <c r="D25" s="67"/>
      <c r="E25" s="35"/>
      <c r="F25" s="25"/>
      <c r="G25" s="67"/>
      <c r="H25" s="25"/>
      <c r="I25" s="49" t="s">
        <v>41</v>
      </c>
      <c r="J25" s="45">
        <v>192.1</v>
      </c>
      <c r="K25" s="45">
        <v>191.5</v>
      </c>
      <c r="L25" s="45">
        <v>144.4</v>
      </c>
      <c r="M25" s="48"/>
    </row>
    <row r="26" spans="1:13" ht="39" thickBot="1">
      <c r="A26" s="31"/>
      <c r="B26" s="27"/>
      <c r="C26" s="31"/>
      <c r="D26" s="27"/>
      <c r="E26" s="32"/>
      <c r="F26" s="36"/>
      <c r="G26" s="27"/>
      <c r="H26" s="36"/>
      <c r="I26" s="57" t="s">
        <v>42</v>
      </c>
      <c r="J26" s="58">
        <v>10.4</v>
      </c>
      <c r="K26" s="58">
        <v>10.4</v>
      </c>
      <c r="L26" s="58">
        <v>10.2</v>
      </c>
      <c r="M26" s="59"/>
    </row>
    <row r="27" spans="1:13" ht="53.25" customHeight="1">
      <c r="A27" s="42" t="s">
        <v>53</v>
      </c>
      <c r="B27" s="68" t="s">
        <v>54</v>
      </c>
      <c r="C27" s="42">
        <v>271861.4</v>
      </c>
      <c r="D27" s="66">
        <f>124158.2-107.4+441.7+248</f>
        <v>124740.5</v>
      </c>
      <c r="E27" s="34">
        <v>147703.2</v>
      </c>
      <c r="F27" s="33">
        <f>SUM(G27:H27)</f>
        <v>171923.5</v>
      </c>
      <c r="G27" s="66">
        <v>72936</v>
      </c>
      <c r="H27" s="33">
        <v>98987.5</v>
      </c>
      <c r="I27" s="60" t="s">
        <v>43</v>
      </c>
      <c r="J27" s="46">
        <v>2183948</v>
      </c>
      <c r="K27" s="46">
        <v>2193000</v>
      </c>
      <c r="L27" s="46">
        <v>1499138</v>
      </c>
      <c r="M27" s="47"/>
    </row>
    <row r="28" spans="1:13" ht="76.5">
      <c r="A28" s="44"/>
      <c r="B28" s="67"/>
      <c r="C28" s="44"/>
      <c r="D28" s="67"/>
      <c r="E28" s="35"/>
      <c r="F28" s="25"/>
      <c r="G28" s="67"/>
      <c r="H28" s="25"/>
      <c r="I28" s="49" t="s">
        <v>44</v>
      </c>
      <c r="J28" s="45">
        <v>58.6</v>
      </c>
      <c r="K28" s="45">
        <v>58.4</v>
      </c>
      <c r="L28" s="45">
        <v>62.1</v>
      </c>
      <c r="M28" s="48"/>
    </row>
    <row r="29" spans="1:13" ht="64.5" thickBot="1">
      <c r="A29" s="44"/>
      <c r="B29" s="67"/>
      <c r="C29" s="31"/>
      <c r="D29" s="27"/>
      <c r="E29" s="32"/>
      <c r="F29" s="25"/>
      <c r="G29" s="67"/>
      <c r="H29" s="25"/>
      <c r="I29" s="57" t="s">
        <v>45</v>
      </c>
      <c r="J29" s="58">
        <v>34.7</v>
      </c>
      <c r="K29" s="58">
        <v>35</v>
      </c>
      <c r="L29" s="58">
        <v>31.3</v>
      </c>
      <c r="M29" s="59"/>
    </row>
    <row r="30" spans="1:13" ht="117.75" customHeight="1">
      <c r="A30" s="42" t="s">
        <v>55</v>
      </c>
      <c r="B30" s="70" t="s">
        <v>56</v>
      </c>
      <c r="C30" s="42">
        <v>26148.5</v>
      </c>
      <c r="D30" s="66">
        <v>7323.9</v>
      </c>
      <c r="E30" s="34">
        <v>18824.6</v>
      </c>
      <c r="F30" s="33">
        <f>SUM(G30:H30)</f>
        <v>17190.5</v>
      </c>
      <c r="G30" s="66">
        <v>4814.4</v>
      </c>
      <c r="H30" s="33">
        <v>12376.1</v>
      </c>
      <c r="I30" s="61" t="s">
        <v>46</v>
      </c>
      <c r="J30" s="46">
        <v>42.7</v>
      </c>
      <c r="K30" s="46">
        <v>42.5</v>
      </c>
      <c r="L30" s="46">
        <v>31.4</v>
      </c>
      <c r="M30" s="47"/>
    </row>
    <row r="31" spans="1:13" ht="76.5">
      <c r="A31" s="44"/>
      <c r="B31" s="67"/>
      <c r="C31" s="44"/>
      <c r="D31" s="67"/>
      <c r="E31" s="35"/>
      <c r="F31" s="25"/>
      <c r="G31" s="67"/>
      <c r="H31" s="25"/>
      <c r="I31" s="49" t="s">
        <v>47</v>
      </c>
      <c r="J31" s="45">
        <v>551.6</v>
      </c>
      <c r="K31" s="45">
        <v>542</v>
      </c>
      <c r="L31" s="45">
        <v>395.1</v>
      </c>
      <c r="M31" s="48"/>
    </row>
    <row r="32" spans="1:13" ht="64.5" thickBot="1">
      <c r="A32" s="31"/>
      <c r="B32" s="27"/>
      <c r="C32" s="31"/>
      <c r="D32" s="27"/>
      <c r="E32" s="32"/>
      <c r="F32" s="36"/>
      <c r="G32" s="27"/>
      <c r="H32" s="36"/>
      <c r="I32" s="50" t="s">
        <v>48</v>
      </c>
      <c r="J32" s="51">
        <v>143151</v>
      </c>
      <c r="K32" s="51">
        <v>139836</v>
      </c>
      <c r="L32" s="51">
        <v>102923</v>
      </c>
      <c r="M32" s="52"/>
    </row>
    <row r="33" spans="1:13" ht="244.5" customHeight="1" thickBot="1">
      <c r="A33" s="62" t="s">
        <v>57</v>
      </c>
      <c r="B33" s="71" t="s">
        <v>60</v>
      </c>
      <c r="C33" s="62">
        <v>18255</v>
      </c>
      <c r="D33" s="63">
        <v>18255</v>
      </c>
      <c r="E33" s="41"/>
      <c r="F33" s="63">
        <f>15538.6-4.7</f>
        <v>15533.9</v>
      </c>
      <c r="G33" s="63">
        <f>15538.6-4.7</f>
        <v>15533.9</v>
      </c>
      <c r="H33" s="40"/>
      <c r="I33" s="63"/>
      <c r="J33" s="40"/>
      <c r="K33" s="40"/>
      <c r="L33" s="40"/>
      <c r="M33" s="41"/>
    </row>
    <row r="34" spans="1:13" ht="45.75" thickBot="1">
      <c r="A34" s="31" t="s">
        <v>58</v>
      </c>
      <c r="B34" s="72" t="s">
        <v>59</v>
      </c>
      <c r="C34" s="31">
        <v>1860</v>
      </c>
      <c r="D34" s="27">
        <v>1860</v>
      </c>
      <c r="E34" s="32"/>
      <c r="F34" s="36">
        <v>978.9</v>
      </c>
      <c r="G34" s="27">
        <v>978.9</v>
      </c>
      <c r="H34" s="36"/>
      <c r="I34" s="27"/>
      <c r="J34" s="40"/>
      <c r="K34" s="40"/>
      <c r="L34" s="40"/>
      <c r="M34" s="41"/>
    </row>
    <row r="35" spans="1:13" ht="13.5" thickBot="1">
      <c r="A35" s="62"/>
      <c r="B35" s="63" t="s">
        <v>0</v>
      </c>
      <c r="C35" s="62">
        <f aca="true" t="shared" si="0" ref="C35:H35">SUM(C21:C34)+C17</f>
        <v>821599.2</v>
      </c>
      <c r="D35" s="63">
        <f t="shared" si="0"/>
        <v>409792.2</v>
      </c>
      <c r="E35" s="40">
        <f t="shared" si="0"/>
        <v>412143.1</v>
      </c>
      <c r="F35" s="62">
        <f t="shared" si="0"/>
        <v>531569.1000000001</v>
      </c>
      <c r="G35" s="63">
        <f t="shared" si="0"/>
        <v>242273.9</v>
      </c>
      <c r="H35" s="81">
        <f t="shared" si="0"/>
        <v>289295.19999999995</v>
      </c>
      <c r="I35" s="63"/>
      <c r="J35" s="40"/>
      <c r="K35" s="40"/>
      <c r="L35" s="40"/>
      <c r="M35" s="41"/>
    </row>
    <row r="36" spans="2:7" ht="12.75">
      <c r="B36" s="82" t="s">
        <v>81</v>
      </c>
      <c r="D36">
        <v>13480</v>
      </c>
      <c r="G36">
        <v>8880</v>
      </c>
    </row>
    <row r="37" spans="2:7" ht="12.75">
      <c r="B37" s="82" t="s">
        <v>82</v>
      </c>
      <c r="D37">
        <v>46604</v>
      </c>
      <c r="G37">
        <v>15052.9</v>
      </c>
    </row>
    <row r="38" spans="2:7" ht="12.75">
      <c r="B38" s="83" t="s">
        <v>0</v>
      </c>
      <c r="D38" s="84">
        <f>SUM(D35:D37)</f>
        <v>469876.2</v>
      </c>
      <c r="G38" s="84">
        <v>266206.8</v>
      </c>
    </row>
    <row r="39" ht="12.75">
      <c r="B39" s="82" t="s">
        <v>85</v>
      </c>
    </row>
    <row r="40" ht="12.75">
      <c r="B40" s="82" t="s">
        <v>86</v>
      </c>
    </row>
    <row r="41" spans="2:7" ht="12.75">
      <c r="B41" s="82" t="s">
        <v>87</v>
      </c>
      <c r="G41" t="s">
        <v>88</v>
      </c>
    </row>
    <row r="43" ht="12.75">
      <c r="B43" t="s">
        <v>85</v>
      </c>
    </row>
    <row r="44" spans="2:7" ht="12.75">
      <c r="B44" t="s">
        <v>89</v>
      </c>
      <c r="G44" t="s">
        <v>90</v>
      </c>
    </row>
  </sheetData>
  <sheetProtection/>
  <mergeCells count="4">
    <mergeCell ref="I4:M4"/>
    <mergeCell ref="A15:I15"/>
    <mergeCell ref="B16:B17"/>
    <mergeCell ref="I16:I1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34">
      <selection activeCell="G45" sqref="G45"/>
    </sheetView>
  </sheetViews>
  <sheetFormatPr defaultColWidth="9.00390625" defaultRowHeight="12.75"/>
  <cols>
    <col min="1" max="1" width="3.875" style="0" customWidth="1"/>
    <col min="2" max="2" width="23.25390625" style="0" customWidth="1"/>
    <col min="3" max="3" width="14.75390625" style="0" customWidth="1"/>
    <col min="4" max="4" width="11.625" style="0" customWidth="1"/>
    <col min="5" max="5" width="8.75390625" style="0" customWidth="1"/>
    <col min="6" max="6" width="14.125" style="0" customWidth="1"/>
    <col min="7" max="7" width="13.125" style="0" customWidth="1"/>
    <col min="8" max="8" width="8.375" style="0" customWidth="1"/>
    <col min="9" max="9" width="14.00390625" style="0" customWidth="1"/>
    <col min="10" max="10" width="9.75390625" style="0" customWidth="1"/>
    <col min="11" max="11" width="10.00390625" style="0" customWidth="1"/>
    <col min="12" max="12" width="9.75390625" style="0" customWidth="1"/>
    <col min="13" max="13" width="6.625" style="0" customWidth="1"/>
  </cols>
  <sheetData>
    <row r="1" spans="2:9" ht="12.75">
      <c r="B1" s="2"/>
      <c r="C1" s="2"/>
      <c r="D1" s="3" t="s">
        <v>1</v>
      </c>
      <c r="E1" s="2"/>
      <c r="F1" s="2"/>
      <c r="G1" s="2"/>
      <c r="H1" s="2"/>
      <c r="I1" s="2"/>
    </row>
    <row r="2" spans="2:9" ht="15.75">
      <c r="B2" s="18" t="s">
        <v>22</v>
      </c>
      <c r="C2" s="1"/>
      <c r="D2" s="1"/>
      <c r="E2" s="1"/>
      <c r="F2" s="1"/>
      <c r="G2" s="1"/>
      <c r="H2" s="1"/>
      <c r="I2" s="1"/>
    </row>
    <row r="3" spans="2:9" ht="16.5" thickBot="1">
      <c r="B3" s="17"/>
      <c r="C3" s="1" t="s">
        <v>93</v>
      </c>
      <c r="D3" s="1"/>
      <c r="E3" s="1"/>
      <c r="F3" s="1"/>
      <c r="G3" s="1"/>
      <c r="H3" s="1"/>
      <c r="I3" s="1"/>
    </row>
    <row r="4" spans="1:13" ht="13.5" thickBot="1">
      <c r="A4" s="4"/>
      <c r="B4" s="4" t="s">
        <v>2</v>
      </c>
      <c r="C4" s="5"/>
      <c r="D4" s="5" t="s">
        <v>91</v>
      </c>
      <c r="E4" s="6"/>
      <c r="F4" s="19"/>
      <c r="G4" s="20" t="s">
        <v>4</v>
      </c>
      <c r="H4" s="21"/>
      <c r="I4" s="85" t="s">
        <v>26</v>
      </c>
      <c r="J4" s="86"/>
      <c r="K4" s="86"/>
      <c r="L4" s="86"/>
      <c r="M4" s="87"/>
    </row>
    <row r="5" spans="1:13" ht="16.5" customHeight="1">
      <c r="A5" s="7" t="s">
        <v>5</v>
      </c>
      <c r="B5" s="8" t="s">
        <v>6</v>
      </c>
      <c r="C5" s="9" t="s">
        <v>7</v>
      </c>
      <c r="D5" s="10" t="s">
        <v>8</v>
      </c>
      <c r="E5" s="11"/>
      <c r="F5" s="9" t="s">
        <v>7</v>
      </c>
      <c r="G5" s="10" t="s">
        <v>8</v>
      </c>
      <c r="H5" s="11"/>
      <c r="I5" s="9" t="s">
        <v>27</v>
      </c>
      <c r="J5" s="26" t="s">
        <v>29</v>
      </c>
      <c r="K5" s="29" t="s">
        <v>31</v>
      </c>
      <c r="L5" s="26" t="s">
        <v>32</v>
      </c>
      <c r="M5" s="30" t="s">
        <v>49</v>
      </c>
    </row>
    <row r="6" spans="1:13" ht="13.5" thickBot="1">
      <c r="A6" s="7" t="s">
        <v>9</v>
      </c>
      <c r="B6" s="7"/>
      <c r="C6" s="12" t="s">
        <v>10</v>
      </c>
      <c r="D6" s="13" t="s">
        <v>11</v>
      </c>
      <c r="E6" s="14"/>
      <c r="F6" s="12" t="s">
        <v>11</v>
      </c>
      <c r="G6" s="13" t="s">
        <v>11</v>
      </c>
      <c r="H6" s="14"/>
      <c r="I6" s="16" t="s">
        <v>28</v>
      </c>
      <c r="J6" s="28" t="s">
        <v>30</v>
      </c>
      <c r="K6" s="31"/>
      <c r="L6" s="27"/>
      <c r="M6" s="32"/>
    </row>
    <row r="7" spans="1:13" ht="12.75">
      <c r="A7" s="7"/>
      <c r="B7" s="7"/>
      <c r="C7" s="12" t="s">
        <v>12</v>
      </c>
      <c r="D7" s="9" t="s">
        <v>13</v>
      </c>
      <c r="E7" s="9" t="s">
        <v>14</v>
      </c>
      <c r="F7" s="12" t="s">
        <v>92</v>
      </c>
      <c r="G7" s="9" t="s">
        <v>13</v>
      </c>
      <c r="H7" s="9" t="s">
        <v>14</v>
      </c>
      <c r="I7" s="22"/>
      <c r="J7" s="33"/>
      <c r="K7" s="33"/>
      <c r="L7" s="33"/>
      <c r="M7" s="34"/>
    </row>
    <row r="8" spans="1:13" ht="12.75">
      <c r="A8" s="7"/>
      <c r="B8" s="7"/>
      <c r="C8" s="12"/>
      <c r="D8" s="12" t="s">
        <v>16</v>
      </c>
      <c r="E8" s="12" t="s">
        <v>17</v>
      </c>
      <c r="F8" s="12" t="s">
        <v>12</v>
      </c>
      <c r="G8" s="12" t="s">
        <v>16</v>
      </c>
      <c r="H8" s="12" t="s">
        <v>17</v>
      </c>
      <c r="I8" s="23"/>
      <c r="J8" s="25"/>
      <c r="K8" s="25"/>
      <c r="L8" s="25"/>
      <c r="M8" s="35"/>
    </row>
    <row r="9" spans="1:13" ht="12.75">
      <c r="A9" s="7"/>
      <c r="B9" s="7"/>
      <c r="C9" s="12"/>
      <c r="D9" s="12" t="s">
        <v>18</v>
      </c>
      <c r="E9" s="12"/>
      <c r="F9" s="12"/>
      <c r="G9" s="12" t="s">
        <v>18</v>
      </c>
      <c r="H9" s="12"/>
      <c r="I9" s="23"/>
      <c r="J9" s="25"/>
      <c r="K9" s="25"/>
      <c r="L9" s="25"/>
      <c r="M9" s="35"/>
    </row>
    <row r="10" spans="1:13" ht="12.75">
      <c r="A10" s="7"/>
      <c r="B10" s="8"/>
      <c r="C10" s="12"/>
      <c r="D10" s="12"/>
      <c r="E10" s="12"/>
      <c r="F10" s="12"/>
      <c r="G10" s="12"/>
      <c r="H10" s="12"/>
      <c r="I10" s="23"/>
      <c r="J10" s="25"/>
      <c r="K10" s="25"/>
      <c r="L10" s="25"/>
      <c r="M10" s="35"/>
    </row>
    <row r="11" spans="1:13" ht="12.75">
      <c r="A11" s="7"/>
      <c r="B11" s="7"/>
      <c r="C11" s="12"/>
      <c r="D11" s="12" t="s">
        <v>19</v>
      </c>
      <c r="E11" s="12"/>
      <c r="F11" s="12"/>
      <c r="G11" s="12" t="s">
        <v>19</v>
      </c>
      <c r="H11" s="12"/>
      <c r="I11" s="23"/>
      <c r="J11" s="25"/>
      <c r="K11" s="25"/>
      <c r="L11" s="25"/>
      <c r="M11" s="35"/>
    </row>
    <row r="12" spans="1:13" ht="13.5" thickBot="1">
      <c r="A12" s="15"/>
      <c r="B12" s="15"/>
      <c r="C12" s="16"/>
      <c r="D12" s="16" t="s">
        <v>20</v>
      </c>
      <c r="E12" s="16"/>
      <c r="F12" s="16"/>
      <c r="G12" s="16" t="s">
        <v>20</v>
      </c>
      <c r="H12" s="16"/>
      <c r="I12" s="24"/>
      <c r="J12" s="36"/>
      <c r="K12" s="36"/>
      <c r="L12" s="36"/>
      <c r="M12" s="32"/>
    </row>
    <row r="13" spans="1:13" ht="14.25">
      <c r="A13" s="37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6.5" thickBot="1">
      <c r="A14" s="38" t="s">
        <v>23</v>
      </c>
      <c r="B14" s="39"/>
      <c r="C14" s="39"/>
      <c r="D14" s="39"/>
      <c r="E14" s="39"/>
      <c r="F14" s="39"/>
      <c r="G14" s="36"/>
      <c r="H14" s="36"/>
      <c r="I14" s="36"/>
      <c r="J14" s="36"/>
      <c r="K14" s="36"/>
      <c r="L14" s="36"/>
      <c r="M14" s="32"/>
    </row>
    <row r="15" spans="1:13" ht="12.75" customHeight="1" thickBot="1">
      <c r="A15" s="88" t="s">
        <v>25</v>
      </c>
      <c r="B15" s="89"/>
      <c r="C15" s="89"/>
      <c r="D15" s="89"/>
      <c r="E15" s="89"/>
      <c r="F15" s="89"/>
      <c r="G15" s="89"/>
      <c r="H15" s="89"/>
      <c r="I15" s="90"/>
      <c r="J15" s="33"/>
      <c r="K15" s="33"/>
      <c r="L15" s="33"/>
      <c r="M15" s="34"/>
    </row>
    <row r="16" spans="1:13" ht="14.25" customHeight="1">
      <c r="A16" s="42" t="s">
        <v>50</v>
      </c>
      <c r="B16" s="91" t="s">
        <v>51</v>
      </c>
      <c r="C16" s="66"/>
      <c r="D16" s="33"/>
      <c r="E16" s="66"/>
      <c r="F16" s="33"/>
      <c r="G16" s="66"/>
      <c r="H16" s="33"/>
      <c r="I16" s="93" t="s">
        <v>33</v>
      </c>
      <c r="J16" s="46"/>
      <c r="K16" s="46"/>
      <c r="L16" s="46"/>
      <c r="M16" s="47"/>
    </row>
    <row r="17" spans="1:13" ht="18.75" customHeight="1">
      <c r="A17" s="43"/>
      <c r="B17" s="92"/>
      <c r="C17" s="67">
        <v>65982</v>
      </c>
      <c r="D17" s="25">
        <v>65982</v>
      </c>
      <c r="E17" s="67"/>
      <c r="F17" s="25">
        <v>65777.6</v>
      </c>
      <c r="G17" s="67">
        <v>65777.6</v>
      </c>
      <c r="H17" s="25"/>
      <c r="I17" s="94"/>
      <c r="J17" s="45">
        <v>91518</v>
      </c>
      <c r="K17" s="45">
        <v>90300</v>
      </c>
      <c r="L17" s="45">
        <v>94603</v>
      </c>
      <c r="M17" s="48"/>
    </row>
    <row r="18" spans="1:13" ht="76.5">
      <c r="A18" s="44"/>
      <c r="B18" s="64"/>
      <c r="C18" s="67"/>
      <c r="D18" s="25"/>
      <c r="E18" s="67"/>
      <c r="F18" s="25"/>
      <c r="G18" s="67"/>
      <c r="H18" s="25"/>
      <c r="I18" s="49" t="s">
        <v>34</v>
      </c>
      <c r="J18" s="45">
        <v>352.7</v>
      </c>
      <c r="K18" s="45">
        <v>350</v>
      </c>
      <c r="L18" s="45">
        <v>363.4</v>
      </c>
      <c r="M18" s="48"/>
    </row>
    <row r="19" spans="1:13" ht="65.25" customHeight="1" thickBot="1">
      <c r="A19" s="31"/>
      <c r="B19" s="65"/>
      <c r="C19" s="27"/>
      <c r="D19" s="36"/>
      <c r="E19" s="27"/>
      <c r="F19" s="36"/>
      <c r="G19" s="27"/>
      <c r="H19" s="36"/>
      <c r="I19" s="50" t="s">
        <v>35</v>
      </c>
      <c r="J19" s="51">
        <v>20</v>
      </c>
      <c r="K19" s="51">
        <v>20</v>
      </c>
      <c r="L19" s="51">
        <v>20</v>
      </c>
      <c r="M19" s="52"/>
    </row>
    <row r="20" spans="1:13" ht="15.75" thickBot="1">
      <c r="A20" s="53" t="s">
        <v>36</v>
      </c>
      <c r="B20" s="54"/>
      <c r="C20" s="40"/>
      <c r="D20" s="40"/>
      <c r="E20" s="40"/>
      <c r="F20" s="40"/>
      <c r="G20" s="40"/>
      <c r="H20" s="40"/>
      <c r="I20" s="33"/>
      <c r="J20" s="33"/>
      <c r="K20" s="33"/>
      <c r="L20" s="33"/>
      <c r="M20" s="34"/>
    </row>
    <row r="21" spans="1:13" ht="44.25" customHeight="1">
      <c r="A21" s="42" t="s">
        <v>50</v>
      </c>
      <c r="B21" s="68" t="s">
        <v>52</v>
      </c>
      <c r="C21" s="33">
        <f>SUM(D21:E21)</f>
        <v>449054.1</v>
      </c>
      <c r="D21" s="66">
        <v>255645.2</v>
      </c>
      <c r="E21" s="34">
        <v>193408.9</v>
      </c>
      <c r="F21" s="33">
        <f>SUM(G21:H21)</f>
        <v>449054.1</v>
      </c>
      <c r="G21" s="66">
        <v>255645.2</v>
      </c>
      <c r="H21" s="33">
        <v>193408.9</v>
      </c>
      <c r="I21" s="55" t="s">
        <v>37</v>
      </c>
      <c r="J21" s="46">
        <v>1702</v>
      </c>
      <c r="K21" s="46">
        <v>1702</v>
      </c>
      <c r="L21" s="46">
        <v>1702</v>
      </c>
      <c r="M21" s="47"/>
    </row>
    <row r="22" spans="1:13" ht="40.5" customHeight="1">
      <c r="A22" s="44"/>
      <c r="B22" s="69"/>
      <c r="C22" s="44"/>
      <c r="D22" s="67"/>
      <c r="E22" s="35"/>
      <c r="F22" s="25"/>
      <c r="G22" s="67"/>
      <c r="H22" s="25"/>
      <c r="I22" s="56" t="s">
        <v>38</v>
      </c>
      <c r="J22" s="45">
        <v>1608</v>
      </c>
      <c r="K22" s="45">
        <v>1608</v>
      </c>
      <c r="L22" s="45">
        <v>1604</v>
      </c>
      <c r="M22" s="48"/>
    </row>
    <row r="23" spans="1:13" ht="25.5">
      <c r="A23" s="44"/>
      <c r="B23" s="67"/>
      <c r="C23" s="44"/>
      <c r="D23" s="67"/>
      <c r="E23" s="35"/>
      <c r="F23" s="25"/>
      <c r="G23" s="67"/>
      <c r="H23" s="25"/>
      <c r="I23" s="56" t="s">
        <v>39</v>
      </c>
      <c r="J23" s="45">
        <v>511264</v>
      </c>
      <c r="K23" s="45">
        <v>519000</v>
      </c>
      <c r="L23" s="45">
        <v>505337</v>
      </c>
      <c r="M23" s="48"/>
    </row>
    <row r="24" spans="1:13" ht="51">
      <c r="A24" s="44"/>
      <c r="B24" s="67"/>
      <c r="C24" s="44"/>
      <c r="D24" s="67"/>
      <c r="E24" s="35"/>
      <c r="F24" s="25"/>
      <c r="G24" s="67"/>
      <c r="H24" s="25"/>
      <c r="I24" s="49" t="s">
        <v>40</v>
      </c>
      <c r="J24" s="45">
        <v>322.9</v>
      </c>
      <c r="K24" s="45">
        <v>325</v>
      </c>
      <c r="L24" s="45">
        <v>320.6</v>
      </c>
      <c r="M24" s="48"/>
    </row>
    <row r="25" spans="1:13" ht="76.5">
      <c r="A25" s="44"/>
      <c r="B25" s="67"/>
      <c r="C25" s="44"/>
      <c r="D25" s="67"/>
      <c r="E25" s="35"/>
      <c r="F25" s="25"/>
      <c r="G25" s="67"/>
      <c r="H25" s="25"/>
      <c r="I25" s="49" t="s">
        <v>41</v>
      </c>
      <c r="J25" s="45">
        <v>192.1</v>
      </c>
      <c r="K25" s="45">
        <v>191.5</v>
      </c>
      <c r="L25" s="45">
        <v>193.8</v>
      </c>
      <c r="M25" s="48"/>
    </row>
    <row r="26" spans="1:13" ht="39" thickBot="1">
      <c r="A26" s="31"/>
      <c r="B26" s="27"/>
      <c r="C26" s="31"/>
      <c r="D26" s="27"/>
      <c r="E26" s="32"/>
      <c r="F26" s="36"/>
      <c r="G26" s="27"/>
      <c r="H26" s="36"/>
      <c r="I26" s="57" t="s">
        <v>42</v>
      </c>
      <c r="J26" s="58">
        <v>10.4</v>
      </c>
      <c r="K26" s="58">
        <v>10.4</v>
      </c>
      <c r="L26" s="58">
        <v>10.2</v>
      </c>
      <c r="M26" s="59"/>
    </row>
    <row r="27" spans="1:13" ht="53.25" customHeight="1">
      <c r="A27" s="42" t="s">
        <v>53</v>
      </c>
      <c r="B27" s="68" t="s">
        <v>54</v>
      </c>
      <c r="C27" s="33">
        <f>SUM(D27:E27)</f>
        <v>258783.19999999998</v>
      </c>
      <c r="D27" s="66">
        <v>115783.4</v>
      </c>
      <c r="E27" s="34">
        <v>142999.8</v>
      </c>
      <c r="F27" s="33">
        <f>SUM(G27:H27)</f>
        <v>258783.19999999998</v>
      </c>
      <c r="G27" s="66">
        <v>115783.4</v>
      </c>
      <c r="H27" s="33">
        <v>142999.8</v>
      </c>
      <c r="I27" s="60" t="s">
        <v>43</v>
      </c>
      <c r="J27" s="46">
        <v>2183948</v>
      </c>
      <c r="K27" s="46">
        <v>2193000</v>
      </c>
      <c r="L27" s="46">
        <v>2133654</v>
      </c>
      <c r="M27" s="47"/>
    </row>
    <row r="28" spans="1:13" ht="76.5">
      <c r="A28" s="44"/>
      <c r="B28" s="67"/>
      <c r="C28" s="44"/>
      <c r="D28" s="67"/>
      <c r="E28" s="35"/>
      <c r="F28" s="25"/>
      <c r="G28" s="67"/>
      <c r="H28" s="25"/>
      <c r="I28" s="49" t="s">
        <v>44</v>
      </c>
      <c r="J28" s="45">
        <v>58.6</v>
      </c>
      <c r="K28" s="45">
        <v>58.4</v>
      </c>
      <c r="L28" s="45">
        <v>64.3</v>
      </c>
      <c r="M28" s="48"/>
    </row>
    <row r="29" spans="1:13" ht="64.5" thickBot="1">
      <c r="A29" s="44"/>
      <c r="B29" s="67"/>
      <c r="C29" s="31"/>
      <c r="D29" s="27"/>
      <c r="E29" s="32"/>
      <c r="F29" s="25"/>
      <c r="G29" s="67"/>
      <c r="H29" s="25"/>
      <c r="I29" s="57" t="s">
        <v>45</v>
      </c>
      <c r="J29" s="58">
        <v>34.7</v>
      </c>
      <c r="K29" s="58">
        <v>35</v>
      </c>
      <c r="L29" s="58">
        <v>32.3</v>
      </c>
      <c r="M29" s="59"/>
    </row>
    <row r="30" spans="1:13" ht="117.75" customHeight="1">
      <c r="A30" s="42" t="s">
        <v>55</v>
      </c>
      <c r="B30" s="70" t="s">
        <v>56</v>
      </c>
      <c r="C30" s="33">
        <f>SUM(D30:E30)</f>
        <v>26565.2</v>
      </c>
      <c r="D30" s="66">
        <v>8655</v>
      </c>
      <c r="E30" s="34">
        <v>17910.2</v>
      </c>
      <c r="F30" s="33">
        <f>SUM(G30:H30)</f>
        <v>26565.2</v>
      </c>
      <c r="G30" s="66">
        <v>8655</v>
      </c>
      <c r="H30" s="33">
        <v>17910.2</v>
      </c>
      <c r="I30" s="61" t="s">
        <v>46</v>
      </c>
      <c r="J30" s="46">
        <v>42.7</v>
      </c>
      <c r="K30" s="46">
        <v>42.5</v>
      </c>
      <c r="L30" s="46">
        <v>45.4</v>
      </c>
      <c r="M30" s="47"/>
    </row>
    <row r="31" spans="1:13" ht="76.5">
      <c r="A31" s="44"/>
      <c r="B31" s="67"/>
      <c r="C31" s="44"/>
      <c r="D31" s="67"/>
      <c r="E31" s="35"/>
      <c r="F31" s="25"/>
      <c r="G31" s="67"/>
      <c r="H31" s="25"/>
      <c r="I31" s="49" t="s">
        <v>47</v>
      </c>
      <c r="J31" s="45">
        <v>551.6</v>
      </c>
      <c r="K31" s="45">
        <v>542</v>
      </c>
      <c r="L31" s="45">
        <v>579.1</v>
      </c>
      <c r="M31" s="48"/>
    </row>
    <row r="32" spans="1:13" ht="64.5" thickBot="1">
      <c r="A32" s="31"/>
      <c r="B32" s="27"/>
      <c r="C32" s="31"/>
      <c r="D32" s="27"/>
      <c r="E32" s="32"/>
      <c r="F32" s="36"/>
      <c r="G32" s="27"/>
      <c r="H32" s="36"/>
      <c r="I32" s="50" t="s">
        <v>48</v>
      </c>
      <c r="J32" s="51">
        <v>143151</v>
      </c>
      <c r="K32" s="51">
        <v>139836</v>
      </c>
      <c r="L32" s="51">
        <v>150734</v>
      </c>
      <c r="M32" s="52"/>
    </row>
    <row r="33" spans="1:13" ht="244.5" customHeight="1" thickBot="1">
      <c r="A33" s="62" t="s">
        <v>57</v>
      </c>
      <c r="B33" s="71" t="s">
        <v>60</v>
      </c>
      <c r="C33" s="62">
        <v>22477</v>
      </c>
      <c r="D33" s="63">
        <v>22477</v>
      </c>
      <c r="E33" s="41"/>
      <c r="F33" s="63">
        <v>22477</v>
      </c>
      <c r="G33" s="63">
        <v>22477</v>
      </c>
      <c r="H33" s="40"/>
      <c r="I33" s="63"/>
      <c r="J33" s="40"/>
      <c r="K33" s="40"/>
      <c r="L33" s="40"/>
      <c r="M33" s="41"/>
    </row>
    <row r="34" spans="1:13" ht="45.75" thickBot="1">
      <c r="A34" s="31" t="s">
        <v>58</v>
      </c>
      <c r="B34" s="72" t="s">
        <v>59</v>
      </c>
      <c r="C34" s="31">
        <v>1782</v>
      </c>
      <c r="D34" s="27">
        <v>1782</v>
      </c>
      <c r="E34" s="32"/>
      <c r="F34" s="36">
        <v>1782</v>
      </c>
      <c r="G34" s="27">
        <v>1782</v>
      </c>
      <c r="H34" s="36"/>
      <c r="I34" s="27"/>
      <c r="J34" s="40"/>
      <c r="K34" s="40"/>
      <c r="L34" s="40"/>
      <c r="M34" s="41"/>
    </row>
    <row r="35" spans="1:13" ht="13.5" thickBot="1">
      <c r="A35" s="62"/>
      <c r="B35" s="63" t="s">
        <v>0</v>
      </c>
      <c r="C35" s="62">
        <f aca="true" t="shared" si="0" ref="C35:H35">SUM(C21:C34)+C17</f>
        <v>824643.4999999999</v>
      </c>
      <c r="D35" s="63">
        <f t="shared" si="0"/>
        <v>470324.6</v>
      </c>
      <c r="E35" s="40">
        <f t="shared" si="0"/>
        <v>354318.89999999997</v>
      </c>
      <c r="F35" s="62">
        <f t="shared" si="0"/>
        <v>824439.0999999999</v>
      </c>
      <c r="G35" s="63">
        <f t="shared" si="0"/>
        <v>470120.19999999995</v>
      </c>
      <c r="H35" s="81">
        <f t="shared" si="0"/>
        <v>354318.89999999997</v>
      </c>
      <c r="I35" s="63"/>
      <c r="J35" s="40"/>
      <c r="K35" s="40"/>
      <c r="L35" s="40"/>
      <c r="M35" s="41"/>
    </row>
    <row r="36" spans="2:7" ht="12.75">
      <c r="B36" s="82" t="s">
        <v>81</v>
      </c>
      <c r="D36">
        <v>13184</v>
      </c>
      <c r="G36">
        <v>12247.2</v>
      </c>
    </row>
    <row r="37" spans="2:7" ht="12.75">
      <c r="B37" s="82" t="s">
        <v>82</v>
      </c>
      <c r="D37">
        <v>3000</v>
      </c>
      <c r="G37">
        <v>3000</v>
      </c>
    </row>
    <row r="38" spans="2:7" ht="12.75">
      <c r="B38" s="83" t="s">
        <v>0</v>
      </c>
      <c r="D38" s="84">
        <f>SUM(D35:D37)</f>
        <v>486508.6</v>
      </c>
      <c r="G38" s="84">
        <f>SUM(G35:G37)</f>
        <v>485367.39999999997</v>
      </c>
    </row>
    <row r="39" ht="12.75">
      <c r="B39" s="82" t="s">
        <v>85</v>
      </c>
    </row>
    <row r="40" ht="12.75">
      <c r="B40" s="82" t="s">
        <v>86</v>
      </c>
    </row>
    <row r="41" spans="2:7" ht="12.75">
      <c r="B41" s="82" t="s">
        <v>87</v>
      </c>
      <c r="G41" t="s">
        <v>88</v>
      </c>
    </row>
    <row r="43" ht="12.75">
      <c r="B43" t="s">
        <v>85</v>
      </c>
    </row>
    <row r="44" ht="12.75">
      <c r="B44" t="s">
        <v>94</v>
      </c>
    </row>
    <row r="45" spans="2:7" ht="12.75">
      <c r="B45" t="s">
        <v>87</v>
      </c>
      <c r="G45" t="s">
        <v>95</v>
      </c>
    </row>
  </sheetData>
  <sheetProtection/>
  <mergeCells count="4">
    <mergeCell ref="I4:M4"/>
    <mergeCell ref="A15:I15"/>
    <mergeCell ref="B16:B17"/>
    <mergeCell ref="I16:I17"/>
  </mergeCells>
  <printOptions/>
  <pageMargins left="0" right="0" top="0" bottom="0" header="0.31496062992125984" footer="0.31496062992125984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Tsaregorodtseva</cp:lastModifiedBy>
  <cp:lastPrinted>2011-02-08T05:12:13Z</cp:lastPrinted>
  <dcterms:created xsi:type="dcterms:W3CDTF">2008-10-02T05:36:31Z</dcterms:created>
  <dcterms:modified xsi:type="dcterms:W3CDTF">2011-02-11T14:08:52Z</dcterms:modified>
  <cp:category/>
  <cp:version/>
  <cp:contentType/>
  <cp:contentStatus/>
</cp:coreProperties>
</file>